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P10" i="1"/>
  <c r="Q10" s="1"/>
  <c r="N10"/>
  <c r="M10"/>
  <c r="AJ10" s="1"/>
  <c r="Q9"/>
  <c r="P9"/>
  <c r="N9"/>
  <c r="M9"/>
  <c r="AJ9" s="1"/>
  <c r="P8"/>
  <c r="Q8" s="1"/>
  <c r="N8"/>
  <c r="M8"/>
  <c r="AJ8" s="1"/>
  <c r="Q7"/>
  <c r="P7"/>
  <c r="N7"/>
  <c r="M7"/>
  <c r="AJ7" s="1"/>
  <c r="P6"/>
  <c r="Q6" s="1"/>
  <c r="N6"/>
  <c r="M6"/>
  <c r="AJ6" s="1"/>
  <c r="P5"/>
  <c r="Q5" s="1"/>
  <c r="N5"/>
  <c r="M5"/>
  <c r="AJ5" s="1"/>
</calcChain>
</file>

<file path=xl/sharedStrings.xml><?xml version="1.0" encoding="utf-8"?>
<sst xmlns="http://schemas.openxmlformats.org/spreadsheetml/2006/main" count="109" uniqueCount="92">
  <si>
    <t xml:space="preserve">PERSONAL A CONTRATA DICIEMBRE 2013 </t>
  </si>
  <si>
    <t>ESTAMENTO</t>
  </si>
  <si>
    <t>APELLIDO</t>
  </si>
  <si>
    <t>NOMBRES</t>
  </si>
  <si>
    <t>Nª</t>
  </si>
  <si>
    <t>GRADO</t>
  </si>
  <si>
    <t>FUNCION</t>
  </si>
  <si>
    <t xml:space="preserve">TITULO /GRADO </t>
  </si>
  <si>
    <t>REGION</t>
  </si>
  <si>
    <t>UNIDAD</t>
  </si>
  <si>
    <t>SUELDO</t>
  </si>
  <si>
    <t>BIENIOS</t>
  </si>
  <si>
    <t>INC. REMUNERACION</t>
  </si>
  <si>
    <t>A.MUNICIPAL</t>
  </si>
  <si>
    <t>A.ZONA</t>
  </si>
  <si>
    <t>COMP.ZONA</t>
  </si>
  <si>
    <t>LEY N° 18717</t>
  </si>
  <si>
    <t>LEY N° 18675</t>
  </si>
  <si>
    <t>LEY N° 18566</t>
  </si>
  <si>
    <t>LEY</t>
  </si>
  <si>
    <t>ASIGNACION</t>
  </si>
  <si>
    <t xml:space="preserve">ASIGNACION </t>
  </si>
  <si>
    <t>A.RESP.JUDICIAL</t>
  </si>
  <si>
    <t>A.INCEN.GESTION</t>
  </si>
  <si>
    <t>ASIGN.INSTITUCIONAL</t>
  </si>
  <si>
    <t>ASIG. COLECTIVA</t>
  </si>
  <si>
    <t>AGUINALDO</t>
  </si>
  <si>
    <t xml:space="preserve">BONO </t>
  </si>
  <si>
    <t xml:space="preserve">ASIG. ZONAS </t>
  </si>
  <si>
    <t>BONO TERMINO</t>
  </si>
  <si>
    <t>ASIGN. DIRECCION</t>
  </si>
  <si>
    <t>HORAS EXTRAS</t>
  </si>
  <si>
    <t>TOTAL  HABERES</t>
  </si>
  <si>
    <t xml:space="preserve">FECHA </t>
  </si>
  <si>
    <t>FECHA</t>
  </si>
  <si>
    <t>PATERNO</t>
  </si>
  <si>
    <t>MATERNO</t>
  </si>
  <si>
    <t>RUT</t>
  </si>
  <si>
    <t xml:space="preserve">ACADEMICO </t>
  </si>
  <si>
    <t>MONETARIA</t>
  </si>
  <si>
    <t>BASE</t>
  </si>
  <si>
    <t>N°</t>
  </si>
  <si>
    <t>MONTO</t>
  </si>
  <si>
    <t>PERDIDA CAJA</t>
  </si>
  <si>
    <t>FAMILIAR</t>
  </si>
  <si>
    <t>L.19803</t>
  </si>
  <si>
    <t>L,19803</t>
  </si>
  <si>
    <t>ESCOLAR</t>
  </si>
  <si>
    <t xml:space="preserve">EXTREMAS </t>
  </si>
  <si>
    <t xml:space="preserve">NEGOCIACION </t>
  </si>
  <si>
    <t>SUPERIOR L,20,033</t>
  </si>
  <si>
    <t>INGRESO</t>
  </si>
  <si>
    <t>TERMINO</t>
  </si>
  <si>
    <t>TECNICO</t>
  </si>
  <si>
    <t>VASQUEZ</t>
  </si>
  <si>
    <t>ALARCON</t>
  </si>
  <si>
    <t>GRECIA</t>
  </si>
  <si>
    <t>13737166-9</t>
  </si>
  <si>
    <t>DESARROLLO COMUNITARIO</t>
  </si>
  <si>
    <t>ASISTENTE SOCIAL</t>
  </si>
  <si>
    <t>LOS LAGOS</t>
  </si>
  <si>
    <t>PESOS</t>
  </si>
  <si>
    <t>SALAZAR</t>
  </si>
  <si>
    <t>ZARATE</t>
  </si>
  <si>
    <t>VICTOR</t>
  </si>
  <si>
    <t>11421627-5</t>
  </si>
  <si>
    <t>ENCARGADO DE MAQUINARIAS</t>
  </si>
  <si>
    <t>TECNICO MECANICO</t>
  </si>
  <si>
    <t>ANTIÑIRRE</t>
  </si>
  <si>
    <t>PERANCHIGUAY</t>
  </si>
  <si>
    <t>CLAUDIA</t>
  </si>
  <si>
    <t>13825333-3</t>
  </si>
  <si>
    <t>ADQUISICIONES</t>
  </si>
  <si>
    <t>TECNICO PARAMEDICO</t>
  </si>
  <si>
    <t>ADMINITRATIVO</t>
  </si>
  <si>
    <t>VARGAS</t>
  </si>
  <si>
    <t>HERNANDEZ</t>
  </si>
  <si>
    <t>MIRTA</t>
  </si>
  <si>
    <t>10015388-2</t>
  </si>
  <si>
    <t>SECRETARIA</t>
  </si>
  <si>
    <t>ENSEÑANZA MEDIA</t>
  </si>
  <si>
    <t>ADMINISTRATIVO</t>
  </si>
  <si>
    <t>BAHAMONDE</t>
  </si>
  <si>
    <t>CASTRO</t>
  </si>
  <si>
    <t>ROSA</t>
  </si>
  <si>
    <t>12006556-4</t>
  </si>
  <si>
    <t>ENC. RENTAS Y PATENTES</t>
  </si>
  <si>
    <t>MONTIEL</t>
  </si>
  <si>
    <t>LILIANA</t>
  </si>
  <si>
    <t>13323718-6</t>
  </si>
  <si>
    <t>SEC ALCALDIA</t>
  </si>
  <si>
    <t>TEC. SECRETARIADO</t>
  </si>
</sst>
</file>

<file path=xl/styles.xml><?xml version="1.0" encoding="utf-8"?>
<styleSheet xmlns="http://schemas.openxmlformats.org/spreadsheetml/2006/main">
  <numFmts count="4">
    <numFmt numFmtId="42" formatCode="_ &quot;$&quot;\ * #,##0_ ;_ &quot;$&quot;\ * \-#,##0_ ;_ &quot;$&quot;\ * &quot;-&quot;_ ;_ @_ "/>
    <numFmt numFmtId="164" formatCode="_-&quot;$&quot;\ * #,##0_-;\-&quot;$&quot;\ * #,##0_-;_-&quot;$&quot;\ * &quot;-&quot;_-;_-@_-"/>
    <numFmt numFmtId="165" formatCode="0;[Red]0"/>
    <numFmt numFmtId="166" formatCode="#,##0;[Red]#,##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Batang"/>
      <family val="1"/>
    </font>
    <font>
      <b/>
      <i/>
      <sz val="8"/>
      <color theme="1"/>
      <name val="Batang"/>
      <family val="1"/>
    </font>
    <font>
      <b/>
      <sz val="8"/>
      <color theme="1"/>
      <name val="Batang"/>
      <family val="1"/>
    </font>
    <font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2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/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Fill="1" applyBorder="1"/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9" fontId="3" fillId="0" borderId="8" xfId="0" applyNumberFormat="1" applyFont="1" applyBorder="1" applyAlignment="1">
      <alignment horizontal="center"/>
    </xf>
    <xf numFmtId="9" fontId="3" fillId="0" borderId="13" xfId="0" applyNumberFormat="1" applyFont="1" applyBorder="1" applyAlignment="1">
      <alignment horizontal="center"/>
    </xf>
    <xf numFmtId="0" fontId="5" fillId="0" borderId="14" xfId="0" applyFont="1" applyBorder="1"/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/>
    <xf numFmtId="165" fontId="5" fillId="0" borderId="0" xfId="0" applyNumberFormat="1" applyFont="1" applyBorder="1" applyAlignment="1">
      <alignment horizontal="center"/>
    </xf>
    <xf numFmtId="42" fontId="5" fillId="0" borderId="0" xfId="0" applyNumberFormat="1" applyFont="1" applyBorder="1"/>
    <xf numFmtId="14" fontId="5" fillId="0" borderId="0" xfId="0" applyNumberFormat="1" applyFont="1" applyBorder="1"/>
    <xf numFmtId="14" fontId="5" fillId="0" borderId="15" xfId="0" applyNumberFormat="1" applyFont="1" applyBorder="1"/>
    <xf numFmtId="0" fontId="5" fillId="0" borderId="16" xfId="0" applyFont="1" applyFill="1" applyBorder="1"/>
    <xf numFmtId="0" fontId="5" fillId="0" borderId="10" xfId="0" applyFont="1" applyFill="1" applyBorder="1"/>
    <xf numFmtId="0" fontId="5" fillId="0" borderId="10" xfId="0" applyFont="1" applyFill="1" applyBorder="1" applyAlignment="1">
      <alignment horizontal="center"/>
    </xf>
    <xf numFmtId="164" fontId="5" fillId="0" borderId="10" xfId="0" applyNumberFormat="1" applyFont="1" applyBorder="1"/>
    <xf numFmtId="165" fontId="5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/>
    <xf numFmtId="42" fontId="5" fillId="0" borderId="10" xfId="0" applyNumberFormat="1" applyFont="1" applyFill="1" applyBorder="1"/>
    <xf numFmtId="166" fontId="5" fillId="0" borderId="10" xfId="0" applyNumberFormat="1" applyFont="1" applyFill="1" applyBorder="1" applyAlignment="1">
      <alignment horizontal="center"/>
    </xf>
    <xf numFmtId="14" fontId="5" fillId="0" borderId="10" xfId="0" applyNumberFormat="1" applyFont="1" applyBorder="1"/>
    <xf numFmtId="14" fontId="5" fillId="0" borderId="8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workbookViewId="0">
      <selection activeCell="D13" sqref="D13"/>
    </sheetView>
  </sheetViews>
  <sheetFormatPr baseColWidth="10" defaultRowHeight="15"/>
  <sheetData>
    <row r="1" spans="1:3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5.75" thickBot="1">
      <c r="A3" s="3" t="s">
        <v>1</v>
      </c>
      <c r="B3" s="3" t="s">
        <v>2</v>
      </c>
      <c r="C3" s="3" t="s">
        <v>2</v>
      </c>
      <c r="D3" s="4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5" t="s">
        <v>11</v>
      </c>
      <c r="M3" s="5"/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3" t="s">
        <v>17</v>
      </c>
      <c r="T3" s="3" t="s">
        <v>18</v>
      </c>
      <c r="U3" s="6" t="s">
        <v>19</v>
      </c>
      <c r="V3" s="7" t="s">
        <v>20</v>
      </c>
      <c r="W3" s="3" t="s">
        <v>21</v>
      </c>
      <c r="X3" s="8" t="s">
        <v>22</v>
      </c>
      <c r="Y3" s="8" t="s">
        <v>23</v>
      </c>
      <c r="Z3" s="9" t="s">
        <v>24</v>
      </c>
      <c r="AA3" s="10" t="s">
        <v>25</v>
      </c>
      <c r="AB3" s="3" t="s">
        <v>26</v>
      </c>
      <c r="AC3" s="3" t="s">
        <v>27</v>
      </c>
      <c r="AD3" s="6" t="s">
        <v>28</v>
      </c>
      <c r="AE3" s="3" t="s">
        <v>29</v>
      </c>
      <c r="AF3" s="11" t="s">
        <v>30</v>
      </c>
      <c r="AG3" s="5" t="s">
        <v>31</v>
      </c>
      <c r="AH3" s="5"/>
      <c r="AI3" s="5"/>
      <c r="AJ3" s="12" t="s">
        <v>32</v>
      </c>
      <c r="AK3" s="3" t="s">
        <v>33</v>
      </c>
      <c r="AL3" s="3" t="s">
        <v>34</v>
      </c>
    </row>
    <row r="4" spans="1:38" ht="15.75" thickBot="1">
      <c r="A4" s="13"/>
      <c r="B4" s="14" t="s">
        <v>35</v>
      </c>
      <c r="C4" s="14" t="s">
        <v>36</v>
      </c>
      <c r="D4" s="15"/>
      <c r="E4" s="14" t="s">
        <v>37</v>
      </c>
      <c r="F4" s="13"/>
      <c r="G4" s="13"/>
      <c r="H4" s="13" t="s">
        <v>38</v>
      </c>
      <c r="I4" s="13"/>
      <c r="J4" s="13" t="s">
        <v>39</v>
      </c>
      <c r="K4" s="14" t="s">
        <v>40</v>
      </c>
      <c r="L4" s="16" t="s">
        <v>41</v>
      </c>
      <c r="M4" s="17" t="s">
        <v>42</v>
      </c>
      <c r="N4" s="13"/>
      <c r="O4" s="13"/>
      <c r="P4" s="13"/>
      <c r="Q4" s="13"/>
      <c r="R4" s="13"/>
      <c r="S4" s="13"/>
      <c r="T4" s="13"/>
      <c r="U4" s="18">
        <v>19529</v>
      </c>
      <c r="V4" s="19" t="s">
        <v>43</v>
      </c>
      <c r="W4" s="14" t="s">
        <v>44</v>
      </c>
      <c r="X4" s="13"/>
      <c r="Y4" s="14">
        <v>19803</v>
      </c>
      <c r="Z4" s="16" t="s">
        <v>45</v>
      </c>
      <c r="AA4" s="20" t="s">
        <v>46</v>
      </c>
      <c r="AB4" s="14"/>
      <c r="AC4" s="14" t="s">
        <v>47</v>
      </c>
      <c r="AD4" s="18" t="s">
        <v>48</v>
      </c>
      <c r="AE4" s="14" t="s">
        <v>49</v>
      </c>
      <c r="AF4" s="21" t="s">
        <v>50</v>
      </c>
      <c r="AG4" s="22">
        <v>0.25</v>
      </c>
      <c r="AH4" s="23">
        <v>0.5</v>
      </c>
      <c r="AI4" s="20" t="s">
        <v>42</v>
      </c>
      <c r="AJ4" s="13"/>
      <c r="AK4" s="14" t="s">
        <v>51</v>
      </c>
      <c r="AL4" s="14" t="s">
        <v>52</v>
      </c>
    </row>
    <row r="5" spans="1:38">
      <c r="A5" s="24" t="s">
        <v>53</v>
      </c>
      <c r="B5" s="25" t="s">
        <v>54</v>
      </c>
      <c r="C5" s="25" t="s">
        <v>55</v>
      </c>
      <c r="D5" s="26" t="s">
        <v>56</v>
      </c>
      <c r="E5" s="25" t="s">
        <v>57</v>
      </c>
      <c r="F5" s="27">
        <v>13</v>
      </c>
      <c r="G5" s="27" t="s">
        <v>58</v>
      </c>
      <c r="H5" s="27" t="s">
        <v>59</v>
      </c>
      <c r="I5" s="27" t="s">
        <v>60</v>
      </c>
      <c r="J5" s="27" t="s">
        <v>61</v>
      </c>
      <c r="K5" s="28">
        <v>120949</v>
      </c>
      <c r="L5" s="29">
        <v>0</v>
      </c>
      <c r="M5" s="28">
        <f>K5*0/100</f>
        <v>0</v>
      </c>
      <c r="N5" s="28">
        <f>K5*0.215</f>
        <v>26004.035</v>
      </c>
      <c r="O5" s="28">
        <v>77088</v>
      </c>
      <c r="P5" s="28">
        <f>K5*0.35</f>
        <v>42332.149999999994</v>
      </c>
      <c r="Q5" s="28">
        <f>P5*0.4</f>
        <v>16932.859999999997</v>
      </c>
      <c r="R5" s="28">
        <v>30028</v>
      </c>
      <c r="S5" s="28">
        <v>15027</v>
      </c>
      <c r="T5" s="28">
        <v>5715</v>
      </c>
      <c r="U5" s="28">
        <v>21670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28">
        <v>46600</v>
      </c>
      <c r="AC5" s="28">
        <v>0</v>
      </c>
      <c r="AD5" s="28">
        <v>381052</v>
      </c>
      <c r="AE5" s="28">
        <v>200000</v>
      </c>
      <c r="AF5" s="30">
        <v>0</v>
      </c>
      <c r="AG5" s="27">
        <v>0</v>
      </c>
      <c r="AH5" s="27">
        <v>0</v>
      </c>
      <c r="AI5" s="28">
        <v>0</v>
      </c>
      <c r="AJ5" s="28">
        <f t="shared" ref="AJ5:AJ10" si="0">K5+M5+N5+O5+P5+Q5+R5+S5+T5+U5+V5+W5+Z5+AA5+AB5+AE5+AI5+AD5+AC5</f>
        <v>983398.04499999993</v>
      </c>
      <c r="AK5" s="31">
        <v>41275</v>
      </c>
      <c r="AL5" s="32">
        <v>41639</v>
      </c>
    </row>
    <row r="6" spans="1:38">
      <c r="A6" s="24" t="s">
        <v>53</v>
      </c>
      <c r="B6" s="25" t="s">
        <v>62</v>
      </c>
      <c r="C6" s="25" t="s">
        <v>63</v>
      </c>
      <c r="D6" s="26" t="s">
        <v>64</v>
      </c>
      <c r="E6" s="25" t="s">
        <v>65</v>
      </c>
      <c r="F6" s="27">
        <v>13</v>
      </c>
      <c r="G6" s="27" t="s">
        <v>66</v>
      </c>
      <c r="H6" s="27" t="s">
        <v>67</v>
      </c>
      <c r="I6" s="27" t="s">
        <v>60</v>
      </c>
      <c r="J6" s="27" t="s">
        <v>61</v>
      </c>
      <c r="K6" s="28">
        <v>0</v>
      </c>
      <c r="L6" s="29">
        <v>2</v>
      </c>
      <c r="M6" s="28">
        <f>K6*4/100</f>
        <v>0</v>
      </c>
      <c r="N6" s="28">
        <f t="shared" ref="N6:N10" si="1">K6*0.215</f>
        <v>0</v>
      </c>
      <c r="O6" s="28">
        <v>0</v>
      </c>
      <c r="P6" s="28">
        <f t="shared" ref="P6:P10" si="2">K6*0.35</f>
        <v>0</v>
      </c>
      <c r="Q6" s="28">
        <f t="shared" ref="Q6:Q10" si="3">P6*0.4</f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107435</v>
      </c>
      <c r="AA6" s="28">
        <v>71626</v>
      </c>
      <c r="AB6" s="28">
        <v>0</v>
      </c>
      <c r="AC6" s="28">
        <v>0</v>
      </c>
      <c r="AD6" s="28">
        <v>127017</v>
      </c>
      <c r="AE6" s="28">
        <v>0</v>
      </c>
      <c r="AF6" s="30">
        <v>0</v>
      </c>
      <c r="AG6" s="27">
        <v>0</v>
      </c>
      <c r="AH6" s="27">
        <v>0</v>
      </c>
      <c r="AI6" s="28">
        <v>0</v>
      </c>
      <c r="AJ6" s="28">
        <f t="shared" si="0"/>
        <v>306078</v>
      </c>
      <c r="AK6" s="31">
        <v>41275</v>
      </c>
      <c r="AL6" s="32">
        <v>41639</v>
      </c>
    </row>
    <row r="7" spans="1:38">
      <c r="A7" s="24" t="s">
        <v>53</v>
      </c>
      <c r="B7" s="25" t="s">
        <v>68</v>
      </c>
      <c r="C7" s="25" t="s">
        <v>69</v>
      </c>
      <c r="D7" s="26" t="s">
        <v>70</v>
      </c>
      <c r="E7" s="25" t="s">
        <v>71</v>
      </c>
      <c r="F7" s="27">
        <v>13</v>
      </c>
      <c r="G7" s="27" t="s">
        <v>72</v>
      </c>
      <c r="H7" s="27" t="s">
        <v>73</v>
      </c>
      <c r="I7" s="27" t="s">
        <v>60</v>
      </c>
      <c r="J7" s="27" t="s">
        <v>61</v>
      </c>
      <c r="K7" s="28">
        <v>120949</v>
      </c>
      <c r="L7" s="29">
        <v>0</v>
      </c>
      <c r="M7" s="28">
        <f>K7*0/100</f>
        <v>0</v>
      </c>
      <c r="N7" s="28">
        <f t="shared" si="1"/>
        <v>26004.035</v>
      </c>
      <c r="O7" s="28">
        <v>77088</v>
      </c>
      <c r="P7" s="28">
        <f t="shared" si="2"/>
        <v>42332.149999999994</v>
      </c>
      <c r="Q7" s="28">
        <f t="shared" si="3"/>
        <v>16932.859999999997</v>
      </c>
      <c r="R7" s="28">
        <v>30028</v>
      </c>
      <c r="S7" s="28">
        <v>15027</v>
      </c>
      <c r="T7" s="28">
        <v>5715</v>
      </c>
      <c r="U7" s="28">
        <v>21670</v>
      </c>
      <c r="V7" s="28">
        <v>0</v>
      </c>
      <c r="W7" s="28">
        <v>5294</v>
      </c>
      <c r="X7" s="28">
        <v>0</v>
      </c>
      <c r="Y7" s="28">
        <v>0</v>
      </c>
      <c r="Z7" s="28">
        <v>107435</v>
      </c>
      <c r="AA7" s="28">
        <v>71626</v>
      </c>
      <c r="AB7" s="28">
        <v>46600</v>
      </c>
      <c r="AC7" s="28">
        <v>0</v>
      </c>
      <c r="AD7" s="28">
        <v>381052</v>
      </c>
      <c r="AE7" s="28">
        <v>200000</v>
      </c>
      <c r="AF7" s="30">
        <v>0</v>
      </c>
      <c r="AG7" s="27">
        <v>24</v>
      </c>
      <c r="AH7" s="27">
        <v>0</v>
      </c>
      <c r="AI7" s="28">
        <v>62538</v>
      </c>
      <c r="AJ7" s="28">
        <f t="shared" si="0"/>
        <v>1230291.0449999999</v>
      </c>
      <c r="AK7" s="31">
        <v>41275</v>
      </c>
      <c r="AL7" s="32">
        <v>41639</v>
      </c>
    </row>
    <row r="8" spans="1:38">
      <c r="A8" s="24" t="s">
        <v>74</v>
      </c>
      <c r="B8" s="25" t="s">
        <v>75</v>
      </c>
      <c r="C8" s="25" t="s">
        <v>76</v>
      </c>
      <c r="D8" s="26" t="s">
        <v>77</v>
      </c>
      <c r="E8" s="25" t="s">
        <v>78</v>
      </c>
      <c r="F8" s="27">
        <v>15</v>
      </c>
      <c r="G8" s="27" t="s">
        <v>79</v>
      </c>
      <c r="H8" s="27" t="s">
        <v>80</v>
      </c>
      <c r="I8" s="27" t="s">
        <v>60</v>
      </c>
      <c r="J8" s="27" t="s">
        <v>61</v>
      </c>
      <c r="K8" s="28">
        <v>103720</v>
      </c>
      <c r="L8" s="29">
        <v>3</v>
      </c>
      <c r="M8" s="28">
        <f>K8*6/100</f>
        <v>6223.2</v>
      </c>
      <c r="N8" s="28">
        <f t="shared" si="1"/>
        <v>22299.8</v>
      </c>
      <c r="O8" s="28">
        <v>46771</v>
      </c>
      <c r="P8" s="28">
        <f t="shared" si="2"/>
        <v>36302</v>
      </c>
      <c r="Q8" s="28">
        <f t="shared" si="3"/>
        <v>14520.800000000001</v>
      </c>
      <c r="R8" s="28">
        <v>25652</v>
      </c>
      <c r="S8" s="28">
        <v>8787</v>
      </c>
      <c r="T8" s="28">
        <v>3306</v>
      </c>
      <c r="U8" s="28">
        <v>21670</v>
      </c>
      <c r="V8" s="28">
        <v>0</v>
      </c>
      <c r="W8" s="28">
        <v>0</v>
      </c>
      <c r="X8" s="28">
        <v>0</v>
      </c>
      <c r="Y8" s="28">
        <v>0</v>
      </c>
      <c r="Z8" s="28">
        <v>85099</v>
      </c>
      <c r="AA8" s="28">
        <v>56733</v>
      </c>
      <c r="AB8" s="28">
        <v>46600</v>
      </c>
      <c r="AC8" s="28">
        <v>0</v>
      </c>
      <c r="AD8" s="28">
        <v>381052</v>
      </c>
      <c r="AE8" s="28">
        <v>200000</v>
      </c>
      <c r="AF8" s="30">
        <v>0</v>
      </c>
      <c r="AG8" s="27">
        <v>21</v>
      </c>
      <c r="AH8" s="27">
        <v>5</v>
      </c>
      <c r="AI8" s="28">
        <v>53464</v>
      </c>
      <c r="AJ8" s="28">
        <f t="shared" si="0"/>
        <v>1112199.8</v>
      </c>
      <c r="AK8" s="31">
        <v>41275</v>
      </c>
      <c r="AL8" s="32">
        <v>41639</v>
      </c>
    </row>
    <row r="9" spans="1:38">
      <c r="A9" s="24" t="s">
        <v>81</v>
      </c>
      <c r="B9" s="25" t="s">
        <v>82</v>
      </c>
      <c r="C9" s="25" t="s">
        <v>83</v>
      </c>
      <c r="D9" s="26" t="s">
        <v>84</v>
      </c>
      <c r="E9" s="25" t="s">
        <v>85</v>
      </c>
      <c r="F9" s="27">
        <v>15</v>
      </c>
      <c r="G9" s="27" t="s">
        <v>86</v>
      </c>
      <c r="H9" s="27" t="s">
        <v>80</v>
      </c>
      <c r="I9" s="27" t="s">
        <v>60</v>
      </c>
      <c r="J9" s="27" t="s">
        <v>61</v>
      </c>
      <c r="K9" s="28">
        <v>207440</v>
      </c>
      <c r="L9" s="29">
        <v>3</v>
      </c>
      <c r="M9" s="28">
        <f>K9*6/100</f>
        <v>12446.4</v>
      </c>
      <c r="N9" s="28">
        <f t="shared" si="1"/>
        <v>44599.6</v>
      </c>
      <c r="O9" s="28">
        <v>93542</v>
      </c>
      <c r="P9" s="28">
        <f t="shared" si="2"/>
        <v>72604</v>
      </c>
      <c r="Q9" s="28">
        <f t="shared" si="3"/>
        <v>29041.600000000002</v>
      </c>
      <c r="R9" s="28">
        <v>51304</v>
      </c>
      <c r="S9" s="28">
        <v>17573</v>
      </c>
      <c r="T9" s="28">
        <v>6612</v>
      </c>
      <c r="U9" s="28">
        <v>43340</v>
      </c>
      <c r="V9" s="28">
        <v>11678</v>
      </c>
      <c r="W9" s="28">
        <v>6692</v>
      </c>
      <c r="X9" s="28">
        <v>0</v>
      </c>
      <c r="Y9" s="28">
        <v>0</v>
      </c>
      <c r="Z9" s="28">
        <v>85099</v>
      </c>
      <c r="AA9" s="28">
        <v>56733</v>
      </c>
      <c r="AB9" s="28">
        <v>46600</v>
      </c>
      <c r="AC9" s="28">
        <v>0</v>
      </c>
      <c r="AD9" s="28">
        <v>381052</v>
      </c>
      <c r="AE9" s="28">
        <v>200000</v>
      </c>
      <c r="AF9" s="30">
        <v>0</v>
      </c>
      <c r="AG9" s="27">
        <v>0</v>
      </c>
      <c r="AH9" s="27">
        <v>0</v>
      </c>
      <c r="AI9" s="28">
        <v>0</v>
      </c>
      <c r="AJ9" s="28">
        <f t="shared" si="0"/>
        <v>1366356.6</v>
      </c>
      <c r="AK9" s="31">
        <v>41275</v>
      </c>
      <c r="AL9" s="32">
        <v>41639</v>
      </c>
    </row>
    <row r="10" spans="1:38" ht="15.75" thickBot="1">
      <c r="A10" s="33" t="s">
        <v>81</v>
      </c>
      <c r="B10" s="34" t="s">
        <v>69</v>
      </c>
      <c r="C10" s="34" t="s">
        <v>87</v>
      </c>
      <c r="D10" s="34" t="s">
        <v>88</v>
      </c>
      <c r="E10" s="34" t="s">
        <v>89</v>
      </c>
      <c r="F10" s="35">
        <v>13</v>
      </c>
      <c r="G10" s="35" t="s">
        <v>90</v>
      </c>
      <c r="H10" s="35" t="s">
        <v>91</v>
      </c>
      <c r="I10" s="35" t="s">
        <v>60</v>
      </c>
      <c r="J10" s="35" t="s">
        <v>61</v>
      </c>
      <c r="K10" s="36">
        <v>120949</v>
      </c>
      <c r="L10" s="37">
        <v>0</v>
      </c>
      <c r="M10" s="36">
        <f>K10*0/100</f>
        <v>0</v>
      </c>
      <c r="N10" s="36">
        <f t="shared" si="1"/>
        <v>26004.035</v>
      </c>
      <c r="O10" s="38">
        <v>77088</v>
      </c>
      <c r="P10" s="36">
        <f t="shared" si="2"/>
        <v>42332.149999999994</v>
      </c>
      <c r="Q10" s="36">
        <f t="shared" si="3"/>
        <v>16932.859999999997</v>
      </c>
      <c r="R10" s="38">
        <v>30028</v>
      </c>
      <c r="S10" s="38">
        <v>15027</v>
      </c>
      <c r="T10" s="38">
        <v>5715</v>
      </c>
      <c r="U10" s="38">
        <v>21670</v>
      </c>
      <c r="V10" s="38">
        <v>0</v>
      </c>
      <c r="W10" s="38">
        <v>5294</v>
      </c>
      <c r="X10" s="38">
        <v>0</v>
      </c>
      <c r="Y10" s="38">
        <v>0</v>
      </c>
      <c r="Z10" s="38">
        <v>0</v>
      </c>
      <c r="AA10" s="38">
        <v>0</v>
      </c>
      <c r="AB10" s="38">
        <v>46600</v>
      </c>
      <c r="AC10" s="38">
        <v>0</v>
      </c>
      <c r="AD10" s="36">
        <v>381052</v>
      </c>
      <c r="AE10" s="38">
        <v>200000</v>
      </c>
      <c r="AF10" s="39">
        <v>0</v>
      </c>
      <c r="AG10" s="40">
        <v>0</v>
      </c>
      <c r="AH10" s="40">
        <v>0</v>
      </c>
      <c r="AI10" s="38">
        <v>0</v>
      </c>
      <c r="AJ10" s="36">
        <f t="shared" si="0"/>
        <v>988692.04499999993</v>
      </c>
      <c r="AK10" s="41">
        <v>41306</v>
      </c>
      <c r="AL10" s="42">
        <v>41639</v>
      </c>
    </row>
  </sheetData>
  <mergeCells count="3">
    <mergeCell ref="A1:AL1"/>
    <mergeCell ref="L3:M3"/>
    <mergeCell ref="AG3:A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jtriviño</dc:creator>
  <cp:lastModifiedBy>jtriviño</cp:lastModifiedBy>
  <dcterms:created xsi:type="dcterms:W3CDTF">2014-01-07T15:33:59Z</dcterms:created>
  <dcterms:modified xsi:type="dcterms:W3CDTF">2014-01-07T15:34:36Z</dcterms:modified>
</cp:coreProperties>
</file>