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055" windowHeight="7680" firstSheet="15" activeTab="20"/>
  </bookViews>
  <sheets>
    <sheet name="Hoja1" sheetId="1" r:id="rId1"/>
    <sheet name="planta julio 2011" sheetId="2" r:id="rId2"/>
    <sheet name="agosto 2001" sheetId="3" r:id="rId3"/>
    <sheet name="septiembre 2011" sheetId="4" r:id="rId4"/>
    <sheet name="octubre 211" sheetId="5" r:id="rId5"/>
    <sheet name="planta nov" sheetId="6" r:id="rId6"/>
    <sheet name="dicembre2011" sheetId="7" r:id="rId7"/>
    <sheet name="ENERO 2012" sheetId="8" r:id="rId8"/>
    <sheet name="CARLOS JIMENEZ" sheetId="9" r:id="rId9"/>
    <sheet name="febrero 2012" sheetId="10" r:id="rId10"/>
    <sheet name="marzo 2012" sheetId="11" r:id="rId11"/>
    <sheet name="abril 2012" sheetId="12" r:id="rId12"/>
    <sheet name="MAYO" sheetId="13" r:id="rId13"/>
    <sheet name="JUNIO  2012" sheetId="14" r:id="rId14"/>
    <sheet name="julio 2012" sheetId="15" r:id="rId15"/>
    <sheet name="PLANTA AGOSTO" sheetId="16" r:id="rId16"/>
    <sheet name="septiembre" sheetId="17" r:id="rId17"/>
    <sheet name="octubre 23012" sheetId="18" r:id="rId18"/>
    <sheet name="noviembre 2012" sheetId="19" r:id="rId19"/>
    <sheet name="diciembre 2012 " sheetId="20" r:id="rId20"/>
    <sheet name="ENERO 2013" sheetId="21" r:id="rId21"/>
    <sheet name="Hoja2" sheetId="22" r:id="rId22"/>
  </sheets>
  <calcPr calcId="125725" calcMode="autoNoTable"/>
</workbook>
</file>

<file path=xl/calcChain.xml><?xml version="1.0" encoding="utf-8"?>
<calcChain xmlns="http://schemas.openxmlformats.org/spreadsheetml/2006/main">
  <c r="M29" i="21"/>
  <c r="M19"/>
  <c r="M17"/>
  <c r="M28"/>
  <c r="M27"/>
  <c r="M8"/>
  <c r="M30" l="1"/>
  <c r="M16" l="1"/>
  <c r="M12"/>
  <c r="M5" l="1"/>
  <c r="P28" l="1"/>
  <c r="Q28" s="1"/>
  <c r="N28"/>
  <c r="AJ28" s="1"/>
  <c r="P27" l="1"/>
  <c r="Q27" s="1"/>
  <c r="P29"/>
  <c r="Q29" s="1"/>
  <c r="P30"/>
  <c r="Q30" s="1"/>
  <c r="P31"/>
  <c r="Q31" s="1"/>
  <c r="N27"/>
  <c r="AJ27" s="1"/>
  <c r="N29"/>
  <c r="AJ29" s="1"/>
  <c r="N30"/>
  <c r="AJ30" s="1"/>
  <c r="N31"/>
  <c r="P26"/>
  <c r="Q26" s="1"/>
  <c r="N26"/>
  <c r="M20"/>
  <c r="M18"/>
  <c r="M15" l="1"/>
  <c r="M14"/>
  <c r="P6" l="1"/>
  <c r="Q6" s="1"/>
  <c r="P7"/>
  <c r="Q7" s="1"/>
  <c r="P8"/>
  <c r="Q8" s="1"/>
  <c r="P9"/>
  <c r="Q9" s="1"/>
  <c r="P10"/>
  <c r="Q10" s="1"/>
  <c r="P11"/>
  <c r="Q11" s="1"/>
  <c r="P12"/>
  <c r="Q12" s="1"/>
  <c r="P13"/>
  <c r="Q13" s="1"/>
  <c r="P14"/>
  <c r="Q14" s="1"/>
  <c r="P15"/>
  <c r="Q15" s="1"/>
  <c r="P16"/>
  <c r="Q16" s="1"/>
  <c r="P17"/>
  <c r="Q17" s="1"/>
  <c r="P18"/>
  <c r="Q18" s="1"/>
  <c r="P19"/>
  <c r="Q19" s="1"/>
  <c r="P20"/>
  <c r="Q20" s="1"/>
  <c r="N6"/>
  <c r="N7"/>
  <c r="N8"/>
  <c r="AK8" s="1"/>
  <c r="N9"/>
  <c r="N10"/>
  <c r="N11"/>
  <c r="N12"/>
  <c r="AK12" s="1"/>
  <c r="N13"/>
  <c r="N14"/>
  <c r="AK14" s="1"/>
  <c r="N15"/>
  <c r="AK15" s="1"/>
  <c r="N16"/>
  <c r="AK16" s="1"/>
  <c r="N17"/>
  <c r="AK17" s="1"/>
  <c r="N18"/>
  <c r="AK18" s="1"/>
  <c r="N19"/>
  <c r="AK19" s="1"/>
  <c r="N20"/>
  <c r="AK20" s="1"/>
  <c r="M11" l="1"/>
  <c r="AK11" s="1"/>
  <c r="M31" l="1"/>
  <c r="AJ31" s="1"/>
  <c r="M26"/>
  <c r="M13"/>
  <c r="AK13" s="1"/>
  <c r="M10"/>
  <c r="AK10" s="1"/>
  <c r="M9"/>
  <c r="AK9" s="1"/>
  <c r="AK7"/>
  <c r="M6"/>
  <c r="AK6" s="1"/>
  <c r="AL35" i="20"/>
  <c r="AL34"/>
  <c r="AL33"/>
  <c r="AL32"/>
  <c r="AL31"/>
  <c r="AM20"/>
  <c r="AM19"/>
  <c r="AM18"/>
  <c r="AM17"/>
  <c r="AM16"/>
  <c r="AM15"/>
  <c r="AM14"/>
  <c r="AM13"/>
  <c r="AM12"/>
  <c r="AM11"/>
  <c r="AM10"/>
  <c r="AM9"/>
  <c r="AM8"/>
  <c r="AM7"/>
  <c r="AM6"/>
  <c r="AM5"/>
  <c r="AK47" i="19"/>
  <c r="AL35"/>
  <c r="AL34"/>
  <c r="AM6"/>
  <c r="AL36"/>
  <c r="AL33"/>
  <c r="AL32"/>
  <c r="AM21"/>
  <c r="AM20"/>
  <c r="AM19"/>
  <c r="AM18"/>
  <c r="AM17"/>
  <c r="AM16"/>
  <c r="AM15"/>
  <c r="AM14"/>
  <c r="AM13"/>
  <c r="AM12"/>
  <c r="AM11"/>
  <c r="AM10"/>
  <c r="AM9"/>
  <c r="AM8"/>
  <c r="AM7"/>
  <c r="AK36" i="18"/>
  <c r="AK37"/>
  <c r="AK34"/>
  <c r="AK35"/>
  <c r="AK33"/>
  <c r="AL22"/>
  <c r="AL21"/>
  <c r="AL20"/>
  <c r="AL19"/>
  <c r="AL18"/>
  <c r="AL17"/>
  <c r="AL10"/>
  <c r="AL9"/>
  <c r="AL11"/>
  <c r="AL12"/>
  <c r="AL13"/>
  <c r="AL14"/>
  <c r="AL15"/>
  <c r="AL16"/>
  <c r="AL8"/>
  <c r="AL7"/>
  <c r="AJ38" i="17"/>
  <c r="AJ37"/>
  <c r="AK45"/>
  <c r="AJ39"/>
  <c r="AJ36"/>
  <c r="AJ35"/>
  <c r="AK22"/>
  <c r="AK21"/>
  <c r="AK20"/>
  <c r="AK19"/>
  <c r="AK18"/>
  <c r="AK17"/>
  <c r="AK16"/>
  <c r="AK15"/>
  <c r="AK14"/>
  <c r="AK13"/>
  <c r="AK12"/>
  <c r="AK11"/>
  <c r="AK10"/>
  <c r="AK9"/>
  <c r="AK8"/>
  <c r="AK7"/>
  <c r="AK45" i="16"/>
  <c r="AJ39"/>
  <c r="AJ38"/>
  <c r="AJ37"/>
  <c r="AJ36"/>
  <c r="AJ35"/>
  <c r="AK22"/>
  <c r="AK21"/>
  <c r="AK20"/>
  <c r="AK19"/>
  <c r="AK18"/>
  <c r="AK17"/>
  <c r="AK16"/>
  <c r="AK15"/>
  <c r="AK14"/>
  <c r="AK13"/>
  <c r="AK12"/>
  <c r="AK11"/>
  <c r="AK10"/>
  <c r="AK9"/>
  <c r="AK8"/>
  <c r="AK7"/>
  <c r="AJ39" i="15"/>
  <c r="AJ38"/>
  <c r="AJ37"/>
  <c r="AJ36"/>
  <c r="AJ35"/>
  <c r="AK22"/>
  <c r="AK21"/>
  <c r="AK20"/>
  <c r="AK19"/>
  <c r="AK18"/>
  <c r="AK17"/>
  <c r="AK16"/>
  <c r="AK15"/>
  <c r="AK14"/>
  <c r="AK13"/>
  <c r="AK12"/>
  <c r="AK11"/>
  <c r="AK10"/>
  <c r="AK9"/>
  <c r="AK8"/>
  <c r="AK7"/>
  <c r="AJ39" i="14"/>
  <c r="AK21"/>
  <c r="AK13"/>
  <c r="AJ38"/>
  <c r="AJ37"/>
  <c r="AJ36"/>
  <c r="AJ35"/>
  <c r="AK22"/>
  <c r="AK20"/>
  <c r="AK19"/>
  <c r="AK18"/>
  <c r="AK17"/>
  <c r="AK16"/>
  <c r="AK15"/>
  <c r="AK14"/>
  <c r="AK12"/>
  <c r="AK11"/>
  <c r="AK10"/>
  <c r="AK9"/>
  <c r="AK8"/>
  <c r="AK7"/>
  <c r="AJ47" i="13"/>
  <c r="AJ40"/>
  <c r="AJ39"/>
  <c r="AJ38"/>
  <c r="AJ37"/>
  <c r="AJ36"/>
  <c r="AK23"/>
  <c r="AK21"/>
  <c r="AK20"/>
  <c r="AK17"/>
  <c r="AK22"/>
  <c r="AK19"/>
  <c r="AK18"/>
  <c r="AK16"/>
  <c r="AK15"/>
  <c r="AK14"/>
  <c r="AK13"/>
  <c r="AK12"/>
  <c r="AK11"/>
  <c r="AK10"/>
  <c r="AK9"/>
  <c r="AK8"/>
  <c r="AJ15" i="12"/>
  <c r="AJ16"/>
  <c r="AJ13"/>
  <c r="AJ14"/>
  <c r="AJ11"/>
  <c r="AJ10"/>
  <c r="AJ38"/>
  <c r="AJ37"/>
  <c r="AJ36"/>
  <c r="AJ35"/>
  <c r="AJ34"/>
  <c r="AJ22"/>
  <c r="AJ21"/>
  <c r="AJ20"/>
  <c r="AJ19"/>
  <c r="AJ18"/>
  <c r="AJ17"/>
  <c r="AJ12"/>
  <c r="AJ9"/>
  <c r="AJ8"/>
  <c r="AJ7"/>
  <c r="AJ41" i="11"/>
  <c r="AJ39"/>
  <c r="AJ31"/>
  <c r="AJ22"/>
  <c r="AJ14"/>
  <c r="AJ19"/>
  <c r="AJ9"/>
  <c r="AJ18"/>
  <c r="AJ42"/>
  <c r="AJ40"/>
  <c r="AJ38"/>
  <c r="AJ23"/>
  <c r="AJ21"/>
  <c r="AJ20"/>
  <c r="AJ17"/>
  <c r="AJ16"/>
  <c r="AJ15"/>
  <c r="AJ13"/>
  <c r="AJ12"/>
  <c r="AJ11"/>
  <c r="AJ10"/>
  <c r="AJ8"/>
  <c r="AI31" i="10"/>
  <c r="AI42"/>
  <c r="AI41"/>
  <c r="AI40"/>
  <c r="AI39"/>
  <c r="AI38"/>
  <c r="AI23"/>
  <c r="AI22"/>
  <c r="AI21"/>
  <c r="AI20"/>
  <c r="AI19"/>
  <c r="AI18"/>
  <c r="AI17"/>
  <c r="AI16"/>
  <c r="AI15"/>
  <c r="AI14"/>
  <c r="AI13"/>
  <c r="AI12"/>
  <c r="AI11"/>
  <c r="AI10"/>
  <c r="AI9"/>
  <c r="AI8"/>
  <c r="AI38" i="8"/>
  <c r="AI39"/>
  <c r="AI40"/>
  <c r="AI37"/>
  <c r="AI36"/>
  <c r="AI21"/>
  <c r="AI20"/>
  <c r="AI19"/>
  <c r="AI18"/>
  <c r="AI17"/>
  <c r="AI16"/>
  <c r="AI15"/>
  <c r="AI14"/>
  <c r="AI13"/>
  <c r="AI12"/>
  <c r="AI11"/>
  <c r="AI10"/>
  <c r="AI9"/>
  <c r="AI8"/>
  <c r="AI7"/>
  <c r="AI6"/>
  <c r="AI16" i="7"/>
  <c r="AI17"/>
  <c r="AI18"/>
  <c r="AI19"/>
  <c r="AI20"/>
  <c r="AI15"/>
  <c r="AI14"/>
  <c r="AI12"/>
  <c r="AI13"/>
  <c r="AI11"/>
  <c r="AI10"/>
  <c r="AI9"/>
  <c r="AI8"/>
  <c r="AI7"/>
  <c r="AI6"/>
  <c r="AI16" i="9"/>
  <c r="AI15"/>
  <c r="AI14"/>
  <c r="AI13"/>
  <c r="AI12"/>
  <c r="AI10"/>
  <c r="AI11"/>
  <c r="AI9"/>
  <c r="AI8"/>
  <c r="AI7"/>
  <c r="AI6"/>
  <c r="AI38" i="7"/>
  <c r="AI37"/>
  <c r="AI36"/>
  <c r="AI35"/>
  <c r="AI5"/>
  <c r="AI39" i="6"/>
  <c r="AI38"/>
  <c r="AI37"/>
  <c r="AI36"/>
  <c r="AI21"/>
  <c r="AI20"/>
  <c r="AI19"/>
  <c r="AI18"/>
  <c r="AI17"/>
  <c r="AI16"/>
  <c r="AI15"/>
  <c r="AI14"/>
  <c r="AI13"/>
  <c r="AI12"/>
  <c r="AI11"/>
  <c r="AI10"/>
  <c r="AI9"/>
  <c r="AI8"/>
  <c r="AI7"/>
  <c r="AI6"/>
  <c r="AH42" i="5"/>
  <c r="AH43"/>
  <c r="AH41"/>
  <c r="AH18"/>
  <c r="AH19"/>
  <c r="AH20"/>
  <c r="AH21"/>
  <c r="AH22"/>
  <c r="AH17"/>
  <c r="AH16"/>
  <c r="AH15"/>
  <c r="AH14"/>
  <c r="AH13"/>
  <c r="AH10"/>
  <c r="AH11"/>
  <c r="AH12"/>
  <c r="AH9"/>
  <c r="AH8"/>
  <c r="AH7"/>
  <c r="AG44" i="4"/>
  <c r="AG42"/>
  <c r="AG43"/>
  <c r="AG41"/>
  <c r="AG22"/>
  <c r="AG21"/>
  <c r="AG20"/>
  <c r="AG19"/>
  <c r="AG18"/>
  <c r="AG17"/>
  <c r="AG16"/>
  <c r="AG8"/>
  <c r="AG9"/>
  <c r="AG10"/>
  <c r="AG11"/>
  <c r="AG12"/>
  <c r="AG13"/>
  <c r="AG14"/>
  <c r="AG15"/>
  <c r="AG7"/>
  <c r="AF41" i="3"/>
  <c r="AF43"/>
  <c r="AF42"/>
  <c r="AF40"/>
  <c r="AF15"/>
  <c r="AF21"/>
  <c r="AF20"/>
  <c r="AF19"/>
  <c r="AF18"/>
  <c r="AF17"/>
  <c r="AF16"/>
  <c r="AF14"/>
  <c r="AF13"/>
  <c r="AF12"/>
  <c r="AF11"/>
  <c r="AF10"/>
  <c r="AF9"/>
  <c r="AF8"/>
  <c r="AF7"/>
  <c r="AF6"/>
  <c r="AF30" i="2"/>
  <c r="AF29"/>
  <c r="AF28"/>
  <c r="AF27"/>
  <c r="AF19"/>
  <c r="AF18"/>
  <c r="AF17"/>
  <c r="AF16"/>
  <c r="AF15"/>
  <c r="AF14"/>
  <c r="AF13"/>
  <c r="AF12"/>
  <c r="AF11"/>
  <c r="AF10"/>
  <c r="AF9"/>
  <c r="AF8"/>
  <c r="AF7"/>
  <c r="AF6"/>
  <c r="AF5"/>
  <c r="AF4"/>
  <c r="AF67" i="1"/>
  <c r="AF66"/>
  <c r="AF65"/>
  <c r="AF64"/>
  <c r="AF56"/>
  <c r="AF55"/>
  <c r="AF54"/>
  <c r="AF53"/>
  <c r="AF52"/>
  <c r="AF51"/>
  <c r="AF50"/>
  <c r="AF49"/>
  <c r="AF48"/>
  <c r="AF47"/>
  <c r="AF46"/>
  <c r="AF45"/>
  <c r="AF44"/>
  <c r="AF43"/>
  <c r="AF42"/>
  <c r="AF41"/>
  <c r="AF28"/>
  <c r="AF27"/>
  <c r="AF26"/>
  <c r="AF25"/>
  <c r="AF24"/>
  <c r="AF23"/>
  <c r="AF22"/>
  <c r="AF21"/>
  <c r="AF20"/>
  <c r="AF19"/>
  <c r="AF18"/>
  <c r="AF17"/>
  <c r="AF16"/>
  <c r="AF15"/>
  <c r="AF14"/>
  <c r="AF13"/>
  <c r="AF12"/>
  <c r="AF11"/>
  <c r="AF10"/>
  <c r="AF9"/>
  <c r="AF8"/>
  <c r="N5" i="21"/>
  <c r="P5"/>
  <c r="Q5" s="1"/>
  <c r="AJ26" l="1"/>
  <c r="AK5"/>
</calcChain>
</file>

<file path=xl/sharedStrings.xml><?xml version="1.0" encoding="utf-8"?>
<sst xmlns="http://schemas.openxmlformats.org/spreadsheetml/2006/main" count="7251" uniqueCount="356">
  <si>
    <t>NOMBRE</t>
  </si>
  <si>
    <t>GRADO</t>
  </si>
  <si>
    <t>ESCALAFON</t>
  </si>
  <si>
    <t>BIENIOS</t>
  </si>
  <si>
    <t>N°</t>
  </si>
  <si>
    <t>MONTO</t>
  </si>
  <si>
    <t>INC. REMUNERACION</t>
  </si>
  <si>
    <t>A.MUNICIPAL</t>
  </si>
  <si>
    <t>A.ZONA</t>
  </si>
  <si>
    <t>COMP.ZONA</t>
  </si>
  <si>
    <t>LEY N° 18717</t>
  </si>
  <si>
    <t>LEY N° 18675</t>
  </si>
  <si>
    <t>LEY N° 18566</t>
  </si>
  <si>
    <t>LEY N° 19529</t>
  </si>
  <si>
    <t>A.RESP.JUDICIAL</t>
  </si>
  <si>
    <t>A.INCEN.GESTION</t>
  </si>
  <si>
    <t>AMGM</t>
  </si>
  <si>
    <t>HORAS EXTRAS</t>
  </si>
  <si>
    <t>TOTAL  HABERES</t>
  </si>
  <si>
    <t>REMUNERACIONES PERSONAL PLANTA Y CONTRATA  Y SUPLENCIA  MAYO 2011</t>
  </si>
  <si>
    <t>ASIGNACION</t>
  </si>
  <si>
    <t>PERDIDA CAJA</t>
  </si>
  <si>
    <t>ALCALDE</t>
  </si>
  <si>
    <t>DIRECTIVO</t>
  </si>
  <si>
    <t>JUEZ POLICIA LOCAL</t>
  </si>
  <si>
    <t>JUEZ SUPLENTE</t>
  </si>
  <si>
    <t>SECRETARIO MUNICIPAL</t>
  </si>
  <si>
    <t>ADMINISTRADOR</t>
  </si>
  <si>
    <t>DIRECTOR DE OBRAS</t>
  </si>
  <si>
    <t>JEFATURA</t>
  </si>
  <si>
    <t>JEFE AREA SOCIAL</t>
  </si>
  <si>
    <t>JEFE  FINANZAS</t>
  </si>
  <si>
    <t>TECNICO</t>
  </si>
  <si>
    <t>MANTENCION MAQUINARIA</t>
  </si>
  <si>
    <t>ADMINISTRATIVO</t>
  </si>
  <si>
    <t>DEPTO SOCIAL</t>
  </si>
  <si>
    <t>TESORERA</t>
  </si>
  <si>
    <t>CONDUC TOR</t>
  </si>
  <si>
    <t xml:space="preserve">ASIGNACION </t>
  </si>
  <si>
    <t>FAMILIAR</t>
  </si>
  <si>
    <t>AUXILIAR</t>
  </si>
  <si>
    <t>CONDUCTOR</t>
  </si>
  <si>
    <t>AREA SOCIAL</t>
  </si>
  <si>
    <t>SECRETARIA ALCALDIA</t>
  </si>
  <si>
    <t>ADMINISTRATIVA</t>
  </si>
  <si>
    <t>RENTAS Y PATENTES</t>
  </si>
  <si>
    <t>SUELDO</t>
  </si>
  <si>
    <t>BASE</t>
  </si>
  <si>
    <t>ASIGN. DIRECCION</t>
  </si>
  <si>
    <t>APELLIDO</t>
  </si>
  <si>
    <t>PATERNO</t>
  </si>
  <si>
    <t>MATERNO</t>
  </si>
  <si>
    <t>PROFESION</t>
  </si>
  <si>
    <t>IBACACHE</t>
  </si>
  <si>
    <t>MUÑOS</t>
  </si>
  <si>
    <t xml:space="preserve">FREDDY </t>
  </si>
  <si>
    <t>PROFESOR</t>
  </si>
  <si>
    <t>GALLARDO</t>
  </si>
  <si>
    <t>SALAZAR</t>
  </si>
  <si>
    <t>ABOGADO</t>
  </si>
  <si>
    <t xml:space="preserve">RICHARD </t>
  </si>
  <si>
    <t>AROCA</t>
  </si>
  <si>
    <t>MOLLEDA</t>
  </si>
  <si>
    <t xml:space="preserve">MAURICIO </t>
  </si>
  <si>
    <t>CURIHUINCA</t>
  </si>
  <si>
    <t>BARRIENTOS</t>
  </si>
  <si>
    <t>ASISTE SOCIAL</t>
  </si>
  <si>
    <t>LUIS  MAURICIO</t>
  </si>
  <si>
    <t>JIMENEZ</t>
  </si>
  <si>
    <t>CARRASCO</t>
  </si>
  <si>
    <t xml:space="preserve">CARLOS </t>
  </si>
  <si>
    <t>CAROCA</t>
  </si>
  <si>
    <t>ESTAY</t>
  </si>
  <si>
    <t>CONSTRUCTOR CIVIL</t>
  </si>
  <si>
    <t>MARIO  JAIME</t>
  </si>
  <si>
    <t>CARDENAS</t>
  </si>
  <si>
    <t>VARGAS</t>
  </si>
  <si>
    <t xml:space="preserve">MARIA ELENA </t>
  </si>
  <si>
    <t>ARTECHE</t>
  </si>
  <si>
    <t>NAVARRETE</t>
  </si>
  <si>
    <t>CONTADOR</t>
  </si>
  <si>
    <t>MARCO  ALEJANDRO</t>
  </si>
  <si>
    <t>TAMPIER</t>
  </si>
  <si>
    <t>HERNANDEZ</t>
  </si>
  <si>
    <t>BLAS EUGENIO</t>
  </si>
  <si>
    <t>BOHLE</t>
  </si>
  <si>
    <t>SANTANA</t>
  </si>
  <si>
    <t>GLADYS ORIANA</t>
  </si>
  <si>
    <t>OJEDA</t>
  </si>
  <si>
    <t>NORIEGA</t>
  </si>
  <si>
    <t>MARLENE  MARIA</t>
  </si>
  <si>
    <t>TELLEZ</t>
  </si>
  <si>
    <t>CEA</t>
  </si>
  <si>
    <t>TRIVIÑO</t>
  </si>
  <si>
    <t>GAKLLARDO</t>
  </si>
  <si>
    <t>SILVA</t>
  </si>
  <si>
    <t>SOTO</t>
  </si>
  <si>
    <t>JUAN  JESUS</t>
  </si>
  <si>
    <t>ARMANDO HARDY</t>
  </si>
  <si>
    <t>VILLEGAS</t>
  </si>
  <si>
    <t>JUAN  SERGIO</t>
  </si>
  <si>
    <t>ALVEAL</t>
  </si>
  <si>
    <t>VALDEVENITO</t>
  </si>
  <si>
    <t>MANCILLA</t>
  </si>
  <si>
    <t>MARTINEZ</t>
  </si>
  <si>
    <t>ZARATE</t>
  </si>
  <si>
    <t>TECNICO METALURGICO</t>
  </si>
  <si>
    <t>BAHAMONDE</t>
  </si>
  <si>
    <t>CASTRO</t>
  </si>
  <si>
    <t>CARLOS IVAN</t>
  </si>
  <si>
    <t>LUIS ARMANDO</t>
  </si>
  <si>
    <t>OSCAR  RAUL</t>
  </si>
  <si>
    <t>DARWIN ALFREDO</t>
  </si>
  <si>
    <t>VICTOR RENE</t>
  </si>
  <si>
    <t>MIRTA  JULIA</t>
  </si>
  <si>
    <t>ROSA YASNA</t>
  </si>
  <si>
    <t>CARGO</t>
  </si>
  <si>
    <t>REGION</t>
  </si>
  <si>
    <t>LOS LAGOS</t>
  </si>
  <si>
    <t>UNIDAD</t>
  </si>
  <si>
    <t>MONETARIA</t>
  </si>
  <si>
    <t>PESOS</t>
  </si>
  <si>
    <t>MECANICO</t>
  </si>
  <si>
    <t>SUPERIOR L,20,033</t>
  </si>
  <si>
    <t xml:space="preserve">FECHA </t>
  </si>
  <si>
    <t>INGRESO</t>
  </si>
  <si>
    <t>FECHA</t>
  </si>
  <si>
    <t>TERMINO</t>
  </si>
  <si>
    <t>ASIN.ZONAS</t>
  </si>
  <si>
    <t>EXTREMAS</t>
  </si>
  <si>
    <t>ASIG. ZONAS</t>
  </si>
  <si>
    <t>BONO</t>
  </si>
  <si>
    <t>ESCOLARIDAD</t>
  </si>
  <si>
    <t xml:space="preserve"> </t>
  </si>
  <si>
    <t>IDEFEINIDO</t>
  </si>
  <si>
    <t>OBSERVACIONES</t>
  </si>
  <si>
    <t>INDEFINIDO</t>
  </si>
  <si>
    <t>REMUNERACIONES PERSONAL PLANTA  Y SUPLENCIA  JUlIO 2011</t>
  </si>
  <si>
    <t>REMUNERACIONES PERSONAL CONTRATA  JUlIO DEL 2011</t>
  </si>
  <si>
    <t>REMUNERACIONES PERSONAL SUPLENCIA   AGOSTO 2011</t>
  </si>
  <si>
    <t>MAURICIO</t>
  </si>
  <si>
    <t xml:space="preserve">JUEZ </t>
  </si>
  <si>
    <t>DECIMA</t>
  </si>
  <si>
    <t>PESPS</t>
  </si>
  <si>
    <t>LEY 19529</t>
  </si>
  <si>
    <t>LEY</t>
  </si>
  <si>
    <t>REMUNERACIONES PERSONAL CONTRATA   AGOSTO DEL 2011</t>
  </si>
  <si>
    <t>REMUNERACIONES PERSONAL PLANTA    AGOSTO 2011</t>
  </si>
  <si>
    <t>REMUNERACIONES PERSONAL PLANTA    SEPTIEMBRE 2011</t>
  </si>
  <si>
    <t>REMUNERACIONES PERSONAL SUPLENCIA  SEPTIEMBRE 2011</t>
  </si>
  <si>
    <t>REMUNERACIONES PERSONAL CONTRATA   SEPTIEMBRE DEL 2011</t>
  </si>
  <si>
    <t>AGUINALDO</t>
  </si>
  <si>
    <t>REMUNERACIONES PERSONAL PLANTA     OCTUBRE 2011</t>
  </si>
  <si>
    <t>REMUNERACIONES PERSONAL SUPLENCIA  OCTUBRE 2011</t>
  </si>
  <si>
    <t>REMUNERACIONES PERSONAL CONTRATA    OCTUBRE DEL 2011</t>
  </si>
  <si>
    <t>ASIGN.INSTITUCIONAL</t>
  </si>
  <si>
    <t>L.19803</t>
  </si>
  <si>
    <t>ASIG. COLECTIVA</t>
  </si>
  <si>
    <t>L,19803</t>
  </si>
  <si>
    <t xml:space="preserve">DIFERENCIA </t>
  </si>
  <si>
    <t>SUELDO MES ANTERIOR</t>
  </si>
  <si>
    <t>REMUNERACIONES PERSONAL PLANTA     NOVIEMBRE 2011</t>
  </si>
  <si>
    <t>REMUNERACIONES PERSONAL SUPLENCIA  NOVIEMBRE 2011</t>
  </si>
  <si>
    <t>Nª</t>
  </si>
  <si>
    <t>RUT</t>
  </si>
  <si>
    <t>8300423-1</t>
  </si>
  <si>
    <t>12191546-4</t>
  </si>
  <si>
    <t>12714806-6</t>
  </si>
  <si>
    <t>10564854-5</t>
  </si>
  <si>
    <t>8299706-7</t>
  </si>
  <si>
    <t>12713552-5</t>
  </si>
  <si>
    <t>7398819-5</t>
  </si>
  <si>
    <t>7615904-1</t>
  </si>
  <si>
    <t>7928141-7</t>
  </si>
  <si>
    <t>10061702-1</t>
  </si>
  <si>
    <t>7727775-7</t>
  </si>
  <si>
    <t>10511950-K</t>
  </si>
  <si>
    <t>8883678-2</t>
  </si>
  <si>
    <t>7727146-5</t>
  </si>
  <si>
    <t>10117014-4</t>
  </si>
  <si>
    <t>12433505-1</t>
  </si>
  <si>
    <t>13000941-7</t>
  </si>
  <si>
    <t>11421627-5</t>
  </si>
  <si>
    <t>10015388-2</t>
  </si>
  <si>
    <t>12006556-4</t>
  </si>
  <si>
    <t>8487503-1</t>
  </si>
  <si>
    <t>REMUNERACIONES PERSONAL PLANTA     DICIEMBRE 2011</t>
  </si>
  <si>
    <t>REMUNERACIONES PERSONAL SUPLENCIA  DICIEMBRE 2011</t>
  </si>
  <si>
    <t>REMUNERACIONES  PERSONAL CONTRA  DICIEMBRE 2011</t>
  </si>
  <si>
    <t>VIATICOS</t>
  </si>
  <si>
    <t>MESES</t>
  </si>
  <si>
    <t>10564854-6</t>
  </si>
  <si>
    <t>10564854-7</t>
  </si>
  <si>
    <t>10564854-8</t>
  </si>
  <si>
    <t>10564854-9</t>
  </si>
  <si>
    <t>JULIO</t>
  </si>
  <si>
    <t>10564854-10</t>
  </si>
  <si>
    <t>10564854-11</t>
  </si>
  <si>
    <t>10564854-12</t>
  </si>
  <si>
    <t>10564854-13</t>
  </si>
  <si>
    <t>10564854-14</t>
  </si>
  <si>
    <t>LEY 20559</t>
  </si>
  <si>
    <t>ley. 20,559</t>
  </si>
  <si>
    <t>ley .20559</t>
  </si>
  <si>
    <t>ESTAMENTO</t>
  </si>
  <si>
    <t>Nª RUT</t>
  </si>
  <si>
    <t>NOMBRES</t>
  </si>
  <si>
    <t>FREDDY</t>
  </si>
  <si>
    <t>RICHARD</t>
  </si>
  <si>
    <t>LUIS M</t>
  </si>
  <si>
    <t>CARLOS</t>
  </si>
  <si>
    <t>MARIO</t>
  </si>
  <si>
    <t>MARIA ELENA</t>
  </si>
  <si>
    <t>MARCO ARTECHE</t>
  </si>
  <si>
    <t xml:space="preserve">BLAS </t>
  </si>
  <si>
    <t>GLADYS</t>
  </si>
  <si>
    <t>MARLENE</t>
  </si>
  <si>
    <t xml:space="preserve">LUIS </t>
  </si>
  <si>
    <t>JUAN JESUS</t>
  </si>
  <si>
    <t>ARMANDO</t>
  </si>
  <si>
    <t>JUAN SERGIIO</t>
  </si>
  <si>
    <t>OSCAR</t>
  </si>
  <si>
    <t>CARGO  O</t>
  </si>
  <si>
    <t>FUNCION</t>
  </si>
  <si>
    <t xml:space="preserve">JUEZ POLICIA </t>
  </si>
  <si>
    <t>JEFA DEPTO DSOCIAL</t>
  </si>
  <si>
    <t>JEFE DE FINANZAS</t>
  </si>
  <si>
    <t>TECNICO MECANICO</t>
  </si>
  <si>
    <t>ADMINISTRATIVO SOCIAL</t>
  </si>
  <si>
    <t xml:space="preserve">CONTADOR </t>
  </si>
  <si>
    <t>TESORERA MUNICIPAL</t>
  </si>
  <si>
    <t>ASISTENTE SOCIAL</t>
  </si>
  <si>
    <t xml:space="preserve">TITULO /GRADO </t>
  </si>
  <si>
    <t>ACADEMICO ,EXPERIENCIA</t>
  </si>
  <si>
    <t>CONSTRUCCTOR CIVIL</t>
  </si>
  <si>
    <t>CAPITAN DE EMBARCACION</t>
  </si>
  <si>
    <t>ESEÑANZA MEDIA</t>
  </si>
  <si>
    <t>CHOFER</t>
  </si>
  <si>
    <t>ENSEÑANZA MEDIA</t>
  </si>
  <si>
    <t>CHOCHER</t>
  </si>
  <si>
    <t>ESEÑAZA MEDIA</t>
  </si>
  <si>
    <t xml:space="preserve">ENSEÑANZA BASICA </t>
  </si>
  <si>
    <t>REMUNERACIONES  PERSONAL CONTRA ENERO 2012</t>
  </si>
  <si>
    <t>ADMINITRATIVO</t>
  </si>
  <si>
    <t>DARWIN</t>
  </si>
  <si>
    <t>VICTOR</t>
  </si>
  <si>
    <t>MIRTA</t>
  </si>
  <si>
    <t>ROSA</t>
  </si>
  <si>
    <t>ENCARGADO DE PROYECTOS</t>
  </si>
  <si>
    <t>ENCARGADO DE MAQUINARIAS</t>
  </si>
  <si>
    <t>SECRETARIA</t>
  </si>
  <si>
    <t>ENCARGADA PERMISO CIRCULACION</t>
  </si>
  <si>
    <t>12433505-2</t>
  </si>
  <si>
    <t>SUPLENTE</t>
  </si>
  <si>
    <t>TRANSPARENCIA MUNICIPAL    HUALAIHUE</t>
  </si>
  <si>
    <t xml:space="preserve">ENERO </t>
  </si>
  <si>
    <t>TRANSPARENCIA HUALAIHUE</t>
  </si>
  <si>
    <t>ANTIÑIRRE</t>
  </si>
  <si>
    <t>PERANCHIGUAY</t>
  </si>
  <si>
    <t>CLAUDIA</t>
  </si>
  <si>
    <t>13825333-3</t>
  </si>
  <si>
    <t>ADQUISICIONES</t>
  </si>
  <si>
    <t>TECNCO PARAMEDICO</t>
  </si>
  <si>
    <t>1/2 JORNADA</t>
  </si>
  <si>
    <t>REMUNERACIONES PERSONAL SUPLENCIA  ENERO 2012</t>
  </si>
  <si>
    <t>FEBRERO</t>
  </si>
  <si>
    <t>REMUNERACIONES PERSONAL SUPLENCIA  FEBRERO 2012</t>
  </si>
  <si>
    <t xml:space="preserve">BONO TERMINO </t>
  </si>
  <si>
    <t>CONFLITO</t>
  </si>
  <si>
    <t>DIFERENCIA</t>
  </si>
  <si>
    <t>S.BASE</t>
  </si>
  <si>
    <t>f</t>
  </si>
  <si>
    <t>BONO ESCOLAR</t>
  </si>
  <si>
    <t>ADCIONAL</t>
  </si>
  <si>
    <t>BONO ESC.</t>
  </si>
  <si>
    <t xml:space="preserve">BONO </t>
  </si>
  <si>
    <t>ESCOLAR</t>
  </si>
  <si>
    <t>BONO ESC</t>
  </si>
  <si>
    <t>ADICIONAL</t>
  </si>
  <si>
    <t>MARZO</t>
  </si>
  <si>
    <t>ABRIL</t>
  </si>
  <si>
    <t>MAYO</t>
  </si>
  <si>
    <t>ASIG. CAJA</t>
  </si>
  <si>
    <t>RETROACTIVA</t>
  </si>
  <si>
    <t>PLANILLA SUPLENCIA</t>
  </si>
  <si>
    <t>JUNIO</t>
  </si>
  <si>
    <t>REMUNERACIONES  PERSONAL CONTRA JUNIO 2012</t>
  </si>
  <si>
    <t>julio</t>
  </si>
  <si>
    <t>REMUNERACIONES  PERSONAL CONTRAjulio 2012</t>
  </si>
  <si>
    <t>AGOSTO</t>
  </si>
  <si>
    <t>VERGARA</t>
  </si>
  <si>
    <t>RAIMILLA</t>
  </si>
  <si>
    <t xml:space="preserve">VERONICA </t>
  </si>
  <si>
    <t>8598787-9</t>
  </si>
  <si>
    <t>VARIABLE</t>
  </si>
  <si>
    <t>septiembre</t>
  </si>
  <si>
    <t>octubre</t>
  </si>
  <si>
    <t>OCTUBRE</t>
  </si>
  <si>
    <t>BONO LEY</t>
  </si>
  <si>
    <t>bonificacion</t>
  </si>
  <si>
    <t>ley 20624</t>
  </si>
  <si>
    <t>noviembre</t>
  </si>
  <si>
    <t>DIAS</t>
  </si>
  <si>
    <t>VERONICA ALEJANDRA</t>
  </si>
  <si>
    <t>REMUNERACIONES  PERSONAL SUPLENCIA</t>
  </si>
  <si>
    <t xml:space="preserve">DICIEMBRE </t>
  </si>
  <si>
    <t xml:space="preserve">REAJUSTE DEL 5% </t>
  </si>
  <si>
    <t>REMUNERACIONES  PERSONAL CONTRA   DICIEMBRE  2012</t>
  </si>
  <si>
    <t xml:space="preserve">5% REAJUSTE </t>
  </si>
  <si>
    <t>MUÑOZ</t>
  </si>
  <si>
    <t>RAMIREZ</t>
  </si>
  <si>
    <t>CATALAN</t>
  </si>
  <si>
    <t>ELENA</t>
  </si>
  <si>
    <t>15425498-6</t>
  </si>
  <si>
    <t>ABOGADA</t>
  </si>
  <si>
    <t>ADMINISTRADORA</t>
  </si>
  <si>
    <t xml:space="preserve">MARCO </t>
  </si>
  <si>
    <t xml:space="preserve">JUAN </t>
  </si>
  <si>
    <t>DESARROLLO COMUNITARIO</t>
  </si>
  <si>
    <t xml:space="preserve">ASIG. ZONAS </t>
  </si>
  <si>
    <t xml:space="preserve">EXTREMAS </t>
  </si>
  <si>
    <t>VASQUEZ</t>
  </si>
  <si>
    <t>ALARCON</t>
  </si>
  <si>
    <t>GRECIA</t>
  </si>
  <si>
    <t>13737166-9</t>
  </si>
  <si>
    <t>TECNICO PARAMEDICO</t>
  </si>
  <si>
    <t>ENC. RENTAS Y PATENTES</t>
  </si>
  <si>
    <t>MONTIEL</t>
  </si>
  <si>
    <t>LILIANA</t>
  </si>
  <si>
    <t>13323718-6</t>
  </si>
  <si>
    <t>TEC. SECRETARIADO</t>
  </si>
  <si>
    <t xml:space="preserve">ACADEMICO </t>
  </si>
  <si>
    <t>ALFREDO</t>
  </si>
  <si>
    <t>JEFE DEPTO. SOCIAL</t>
  </si>
  <si>
    <t>A. SOCIAL</t>
  </si>
  <si>
    <t>SEC. ALCALDIA</t>
  </si>
  <si>
    <t>COÑUECAR</t>
  </si>
  <si>
    <t>MALDONADO</t>
  </si>
  <si>
    <t>ULISES</t>
  </si>
  <si>
    <t>13169079-7</t>
  </si>
  <si>
    <t>ENC BODEGA</t>
  </si>
  <si>
    <t xml:space="preserve">SUPERIOR </t>
  </si>
  <si>
    <t>ASIG. DIRECCION</t>
  </si>
  <si>
    <t>SEC. MUNICIPAL</t>
  </si>
  <si>
    <t>BONIF. COMPENS.</t>
  </si>
  <si>
    <t xml:space="preserve">ZONAS EXTREMAS </t>
  </si>
  <si>
    <t>BONIF. COMPENS</t>
  </si>
  <si>
    <t xml:space="preserve">ZONAS EXT. </t>
  </si>
  <si>
    <t>COMP BASE</t>
  </si>
  <si>
    <t>L. 19803</t>
  </si>
  <si>
    <t>BONIFICACION</t>
  </si>
  <si>
    <t xml:space="preserve">BONIFICACION </t>
  </si>
  <si>
    <t>ASIG.ZONAS</t>
  </si>
  <si>
    <t xml:space="preserve">PERSONAL DE PLANTA ENERO 2015 </t>
  </si>
  <si>
    <t>VACACIONES</t>
  </si>
  <si>
    <t xml:space="preserve">PERSONAL A CONTRATA ENERO 2015 </t>
  </si>
</sst>
</file>

<file path=xl/styles.xml><?xml version="1.0" encoding="utf-8"?>
<styleSheet xmlns="http://schemas.openxmlformats.org/spreadsheetml/2006/main">
  <numFmts count="4">
    <numFmt numFmtId="42" formatCode="_ &quot;$&quot;\ * #,##0_ ;_ &quot;$&quot;\ * \-#,##0_ ;_ &quot;$&quot;\ * &quot;-&quot;_ ;_ @_ "/>
    <numFmt numFmtId="164" formatCode="_-&quot;$&quot;\ * #,##0_-;\-&quot;$&quot;\ * #,##0_-;_-&quot;$&quot;\ * &quot;-&quot;_-;_-@_-"/>
    <numFmt numFmtId="165" formatCode="#,##0;[Red]#,##0"/>
    <numFmt numFmtId="166" formatCode="0;[Red]0"/>
  </numFmts>
  <fonts count="30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9"/>
      <color theme="1"/>
      <name val="Batang"/>
      <family val="1"/>
    </font>
    <font>
      <i/>
      <sz val="8"/>
      <color theme="1"/>
      <name val="Batang"/>
      <family val="1"/>
    </font>
    <font>
      <sz val="16"/>
      <color theme="1"/>
      <name val="Batang"/>
      <family val="1"/>
    </font>
    <font>
      <sz val="9"/>
      <color theme="1"/>
      <name val="Batang"/>
      <family val="1"/>
    </font>
    <font>
      <b/>
      <i/>
      <sz val="16"/>
      <color theme="1"/>
      <name val="Batang"/>
      <family val="1"/>
    </font>
    <font>
      <b/>
      <i/>
      <sz val="9"/>
      <color theme="1"/>
      <name val="Batang"/>
      <family val="1"/>
    </font>
    <font>
      <sz val="8"/>
      <color theme="1"/>
      <name val="Batang"/>
      <family val="1"/>
    </font>
    <font>
      <b/>
      <sz val="8"/>
      <color theme="1"/>
      <name val="Batang"/>
      <family val="1"/>
    </font>
    <font>
      <b/>
      <i/>
      <sz val="8"/>
      <color theme="1"/>
      <name val="Batang"/>
      <family val="1"/>
    </font>
    <font>
      <i/>
      <sz val="16"/>
      <color theme="1"/>
      <name val="Batang"/>
      <family val="1"/>
    </font>
    <font>
      <i/>
      <sz val="11"/>
      <color theme="1"/>
      <name val="Calibri"/>
      <family val="2"/>
      <scheme val="minor"/>
    </font>
    <font>
      <b/>
      <i/>
      <sz val="12"/>
      <color theme="1"/>
      <name val="Batang"/>
      <family val="1"/>
    </font>
    <font>
      <b/>
      <sz val="11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164" fontId="1" fillId="0" borderId="0" xfId="0" applyNumberFormat="1" applyFont="1"/>
    <xf numFmtId="164" fontId="0" fillId="0" borderId="0" xfId="0" applyNumberFormat="1"/>
    <xf numFmtId="166" fontId="1" fillId="0" borderId="0" xfId="0" applyNumberFormat="1" applyFont="1"/>
    <xf numFmtId="0" fontId="0" fillId="0" borderId="0" xfId="0" applyAlignment="1">
      <alignment horizontal="center"/>
    </xf>
    <xf numFmtId="0" fontId="2" fillId="0" borderId="2" xfId="0" applyFont="1" applyBorder="1"/>
    <xf numFmtId="0" fontId="2" fillId="0" borderId="2" xfId="0" applyFont="1" applyBorder="1" applyAlignment="1"/>
    <xf numFmtId="0" fontId="2" fillId="0" borderId="2" xfId="0" applyFont="1" applyBorder="1" applyAlignment="1">
      <alignment horizontal="center"/>
    </xf>
    <xf numFmtId="9" fontId="2" fillId="0" borderId="1" xfId="0" applyNumberFormat="1" applyFont="1" applyBorder="1" applyAlignment="1">
      <alignment horizontal="center"/>
    </xf>
    <xf numFmtId="0" fontId="4" fillId="0" borderId="4" xfId="0" applyFont="1" applyBorder="1"/>
    <xf numFmtId="0" fontId="4" fillId="0" borderId="5" xfId="0" applyFont="1" applyBorder="1" applyAlignment="1">
      <alignment horizontal="center"/>
    </xf>
    <xf numFmtId="164" fontId="4" fillId="0" borderId="5" xfId="0" applyNumberFormat="1" applyFont="1" applyBorder="1"/>
    <xf numFmtId="165" fontId="4" fillId="0" borderId="5" xfId="0" applyNumberFormat="1" applyFont="1" applyBorder="1" applyAlignment="1">
      <alignment horizontal="center"/>
    </xf>
    <xf numFmtId="0" fontId="4" fillId="0" borderId="5" xfId="0" applyNumberFormat="1" applyFont="1" applyBorder="1" applyAlignment="1">
      <alignment horizontal="center"/>
    </xf>
    <xf numFmtId="0" fontId="4" fillId="0" borderId="7" xfId="0" applyFont="1" applyBorder="1"/>
    <xf numFmtId="0" fontId="4" fillId="0" borderId="0" xfId="0" applyFont="1" applyBorder="1" applyAlignment="1">
      <alignment horizontal="center"/>
    </xf>
    <xf numFmtId="164" fontId="4" fillId="0" borderId="0" xfId="0" applyNumberFormat="1" applyFont="1" applyBorder="1"/>
    <xf numFmtId="165" fontId="4" fillId="0" borderId="0" xfId="0" applyNumberFormat="1" applyFont="1" applyBorder="1" applyAlignment="1">
      <alignment horizontal="center"/>
    </xf>
    <xf numFmtId="0" fontId="4" fillId="0" borderId="0" xfId="0" applyNumberFormat="1" applyFont="1" applyBorder="1" applyAlignment="1">
      <alignment horizontal="center"/>
    </xf>
    <xf numFmtId="166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9" xfId="0" applyFont="1" applyBorder="1"/>
    <xf numFmtId="0" fontId="4" fillId="0" borderId="10" xfId="0" applyFont="1" applyBorder="1"/>
    <xf numFmtId="164" fontId="4" fillId="0" borderId="10" xfId="0" applyNumberFormat="1" applyFont="1" applyBorder="1"/>
    <xf numFmtId="166" fontId="4" fillId="0" borderId="10" xfId="0" applyNumberFormat="1" applyFont="1" applyBorder="1"/>
    <xf numFmtId="0" fontId="4" fillId="0" borderId="10" xfId="0" applyFont="1" applyBorder="1" applyAlignment="1">
      <alignment horizontal="center"/>
    </xf>
    <xf numFmtId="0" fontId="4" fillId="0" borderId="5" xfId="0" applyFont="1" applyBorder="1"/>
    <xf numFmtId="0" fontId="2" fillId="0" borderId="12" xfId="0" applyFont="1" applyBorder="1" applyAlignment="1">
      <alignment horizontal="center"/>
    </xf>
    <xf numFmtId="0" fontId="2" fillId="0" borderId="12" xfId="0" applyFont="1" applyBorder="1"/>
    <xf numFmtId="0" fontId="2" fillId="0" borderId="13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0" xfId="0" applyFont="1" applyBorder="1"/>
    <xf numFmtId="0" fontId="0" fillId="0" borderId="11" xfId="0" applyBorder="1"/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14" fontId="4" fillId="0" borderId="0" xfId="0" applyNumberFormat="1" applyFont="1" applyBorder="1"/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18" xfId="0" applyFont="1" applyBorder="1" applyAlignment="1"/>
    <xf numFmtId="0" fontId="2" fillId="0" borderId="18" xfId="0" applyFont="1" applyBorder="1"/>
    <xf numFmtId="0" fontId="2" fillId="0" borderId="5" xfId="0" applyFont="1" applyFill="1" applyBorder="1"/>
    <xf numFmtId="14" fontId="4" fillId="0" borderId="5" xfId="0" applyNumberFormat="1" applyFont="1" applyBorder="1"/>
    <xf numFmtId="0" fontId="0" fillId="0" borderId="10" xfId="0" applyBorder="1"/>
    <xf numFmtId="0" fontId="2" fillId="0" borderId="20" xfId="0" applyFont="1" applyBorder="1"/>
    <xf numFmtId="0" fontId="4" fillId="0" borderId="2" xfId="0" applyFont="1" applyBorder="1" applyAlignment="1">
      <alignment horizontal="center"/>
    </xf>
    <xf numFmtId="0" fontId="2" fillId="0" borderId="15" xfId="0" applyFont="1" applyBorder="1"/>
    <xf numFmtId="0" fontId="4" fillId="0" borderId="15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2" fillId="0" borderId="13" xfId="0" applyFont="1" applyFill="1" applyBorder="1"/>
    <xf numFmtId="0" fontId="4" fillId="0" borderId="13" xfId="0" applyFont="1" applyBorder="1"/>
    <xf numFmtId="0" fontId="0" fillId="0" borderId="15" xfId="0" applyBorder="1"/>
    <xf numFmtId="0" fontId="1" fillId="0" borderId="14" xfId="0" applyFont="1" applyBorder="1"/>
    <xf numFmtId="0" fontId="0" fillId="0" borderId="8" xfId="0" applyBorder="1"/>
    <xf numFmtId="0" fontId="0" fillId="0" borderId="6" xfId="0" applyBorder="1"/>
    <xf numFmtId="0" fontId="2" fillId="0" borderId="21" xfId="0" applyFont="1" applyBorder="1" applyAlignment="1">
      <alignment horizontal="center"/>
    </xf>
    <xf numFmtId="0" fontId="3" fillId="0" borderId="15" xfId="0" applyFont="1" applyBorder="1"/>
    <xf numFmtId="0" fontId="2" fillId="0" borderId="14" xfId="0" applyFont="1" applyBorder="1"/>
    <xf numFmtId="0" fontId="2" fillId="0" borderId="14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" fillId="0" borderId="13" xfId="0" applyFont="1" applyBorder="1" applyAlignment="1"/>
    <xf numFmtId="0" fontId="2" fillId="0" borderId="14" xfId="0" applyFont="1" applyBorder="1" applyAlignment="1"/>
    <xf numFmtId="0" fontId="2" fillId="0" borderId="13" xfId="0" applyFont="1" applyBorder="1"/>
    <xf numFmtId="0" fontId="3" fillId="0" borderId="14" xfId="0" applyFont="1" applyBorder="1" applyAlignment="1">
      <alignment horizontal="center"/>
    </xf>
    <xf numFmtId="0" fontId="3" fillId="0" borderId="14" xfId="0" applyFont="1" applyBorder="1"/>
    <xf numFmtId="0" fontId="0" fillId="0" borderId="14" xfId="0" applyBorder="1"/>
    <xf numFmtId="9" fontId="2" fillId="0" borderId="25" xfId="0" applyNumberFormat="1" applyFont="1" applyBorder="1" applyAlignment="1">
      <alignment horizontal="center"/>
    </xf>
    <xf numFmtId="9" fontId="2" fillId="0" borderId="26" xfId="0" applyNumberFormat="1" applyFont="1" applyBorder="1" applyAlignment="1">
      <alignment horizontal="center"/>
    </xf>
    <xf numFmtId="166" fontId="4" fillId="0" borderId="10" xfId="0" applyNumberFormat="1" applyFont="1" applyBorder="1" applyAlignment="1">
      <alignment horizontal="center"/>
    </xf>
    <xf numFmtId="0" fontId="4" fillId="0" borderId="10" xfId="0" applyNumberFormat="1" applyFont="1" applyBorder="1" applyAlignment="1">
      <alignment horizontal="center"/>
    </xf>
    <xf numFmtId="14" fontId="4" fillId="0" borderId="10" xfId="0" applyNumberFormat="1" applyFont="1" applyBorder="1"/>
    <xf numFmtId="0" fontId="2" fillId="0" borderId="17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166" fontId="4" fillId="0" borderId="5" xfId="0" applyNumberFormat="1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8" xfId="0" applyFont="1" applyBorder="1"/>
    <xf numFmtId="0" fontId="2" fillId="0" borderId="29" xfId="0" applyFont="1" applyBorder="1" applyAlignment="1">
      <alignment horizontal="center"/>
    </xf>
    <xf numFmtId="0" fontId="4" fillId="0" borderId="30" xfId="0" applyFont="1" applyBorder="1" applyAlignment="1">
      <alignment horizontal="center"/>
    </xf>
    <xf numFmtId="0" fontId="2" fillId="0" borderId="30" xfId="0" applyFont="1" applyBorder="1"/>
    <xf numFmtId="0" fontId="2" fillId="0" borderId="29" xfId="0" applyFont="1" applyBorder="1"/>
    <xf numFmtId="0" fontId="2" fillId="0" borderId="31" xfId="0" applyFont="1" applyBorder="1" applyAlignment="1">
      <alignment horizontal="center"/>
    </xf>
    <xf numFmtId="0" fontId="2" fillId="0" borderId="32" xfId="0" applyFont="1" applyBorder="1" applyAlignment="1">
      <alignment horizontal="center"/>
    </xf>
    <xf numFmtId="0" fontId="2" fillId="0" borderId="30" xfId="0" applyFont="1" applyBorder="1" applyAlignment="1"/>
    <xf numFmtId="0" fontId="2" fillId="0" borderId="30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9" fontId="2" fillId="0" borderId="32" xfId="0" applyNumberFormat="1" applyFont="1" applyBorder="1" applyAlignment="1">
      <alignment horizontal="center"/>
    </xf>
    <xf numFmtId="0" fontId="2" fillId="0" borderId="33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9" fontId="2" fillId="0" borderId="31" xfId="0" applyNumberFormat="1" applyFont="1" applyBorder="1" applyAlignment="1">
      <alignment horizontal="center"/>
    </xf>
    <xf numFmtId="9" fontId="2" fillId="0" borderId="30" xfId="0" applyNumberFormat="1" applyFont="1" applyBorder="1" applyAlignment="1">
      <alignment horizontal="center"/>
    </xf>
    <xf numFmtId="0" fontId="2" fillId="0" borderId="34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0" fontId="2" fillId="0" borderId="27" xfId="0" applyFont="1" applyBorder="1" applyAlignment="1"/>
    <xf numFmtId="0" fontId="2" fillId="0" borderId="27" xfId="0" applyFont="1" applyBorder="1"/>
    <xf numFmtId="0" fontId="2" fillId="0" borderId="27" xfId="0" applyFont="1" applyFill="1" applyBorder="1"/>
    <xf numFmtId="0" fontId="4" fillId="0" borderId="27" xfId="0" applyFont="1" applyBorder="1"/>
    <xf numFmtId="0" fontId="4" fillId="0" borderId="36" xfId="0" applyFont="1" applyBorder="1"/>
    <xf numFmtId="0" fontId="4" fillId="0" borderId="35" xfId="0" applyFont="1" applyBorder="1"/>
    <xf numFmtId="164" fontId="6" fillId="0" borderId="35" xfId="0" applyNumberFormat="1" applyFont="1" applyBorder="1"/>
    <xf numFmtId="14" fontId="0" fillId="0" borderId="35" xfId="0" applyNumberFormat="1" applyBorder="1"/>
    <xf numFmtId="0" fontId="0" fillId="0" borderId="37" xfId="0" applyBorder="1"/>
    <xf numFmtId="0" fontId="2" fillId="0" borderId="17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5" xfId="0" applyFont="1" applyBorder="1" applyAlignment="1"/>
    <xf numFmtId="9" fontId="2" fillId="0" borderId="3" xfId="0" applyNumberFormat="1" applyFont="1" applyBorder="1" applyAlignment="1">
      <alignment horizontal="center"/>
    </xf>
    <xf numFmtId="9" fontId="2" fillId="0" borderId="2" xfId="0" applyNumberFormat="1" applyFont="1" applyBorder="1" applyAlignment="1">
      <alignment horizontal="center"/>
    </xf>
    <xf numFmtId="0" fontId="2" fillId="0" borderId="38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3" fillId="0" borderId="27" xfId="0" applyFont="1" applyBorder="1"/>
    <xf numFmtId="0" fontId="2" fillId="0" borderId="17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3" fillId="0" borderId="0" xfId="0" applyFont="1"/>
    <xf numFmtId="0" fontId="2" fillId="0" borderId="13" xfId="0" applyFont="1" applyFill="1" applyBorder="1" applyAlignment="1">
      <alignment horizontal="center"/>
    </xf>
    <xf numFmtId="9" fontId="2" fillId="0" borderId="39" xfId="0" applyNumberFormat="1" applyFont="1" applyBorder="1" applyAlignment="1">
      <alignment horizontal="center"/>
    </xf>
    <xf numFmtId="0" fontId="2" fillId="0" borderId="4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17" fontId="4" fillId="0" borderId="13" xfId="0" applyNumberFormat="1" applyFont="1" applyBorder="1" applyAlignment="1">
      <alignment horizontal="center"/>
    </xf>
    <xf numFmtId="17" fontId="4" fillId="0" borderId="15" xfId="0" applyNumberFormat="1" applyFont="1" applyBorder="1" applyAlignment="1">
      <alignment horizontal="center"/>
    </xf>
    <xf numFmtId="0" fontId="9" fillId="0" borderId="0" xfId="0" applyFont="1"/>
    <xf numFmtId="17" fontId="9" fillId="0" borderId="36" xfId="0" applyNumberFormat="1" applyFont="1" applyBorder="1"/>
    <xf numFmtId="0" fontId="9" fillId="0" borderId="35" xfId="0" applyFont="1" applyBorder="1"/>
    <xf numFmtId="0" fontId="9" fillId="0" borderId="37" xfId="0" applyFont="1" applyBorder="1"/>
    <xf numFmtId="0" fontId="10" fillId="0" borderId="16" xfId="0" applyFont="1" applyBorder="1" applyAlignment="1">
      <alignment horizontal="center"/>
    </xf>
    <xf numFmtId="0" fontId="10" fillId="0" borderId="17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10" fillId="0" borderId="18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0" fillId="0" borderId="17" xfId="0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0" fillId="0" borderId="18" xfId="0" applyFont="1" applyBorder="1" applyAlignment="1"/>
    <xf numFmtId="0" fontId="10" fillId="0" borderId="18" xfId="0" applyFont="1" applyBorder="1"/>
    <xf numFmtId="0" fontId="10" fillId="0" borderId="13" xfId="0" applyFont="1" applyFill="1" applyBorder="1"/>
    <xf numFmtId="0" fontId="6" fillId="0" borderId="6" xfId="0" applyFont="1" applyBorder="1" applyAlignment="1">
      <alignment horizontal="center"/>
    </xf>
    <xf numFmtId="0" fontId="6" fillId="0" borderId="13" xfId="0" applyFont="1" applyBorder="1"/>
    <xf numFmtId="0" fontId="10" fillId="0" borderId="20" xfId="0" applyFont="1" applyBorder="1"/>
    <xf numFmtId="0" fontId="10" fillId="0" borderId="12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10" fillId="0" borderId="2" xfId="0" applyFont="1" applyBorder="1"/>
    <xf numFmtId="0" fontId="10" fillId="0" borderId="2" xfId="0" applyFont="1" applyBorder="1" applyAlignment="1">
      <alignment horizontal="center"/>
    </xf>
    <xf numFmtId="0" fontId="10" fillId="0" borderId="12" xfId="0" applyFont="1" applyBorder="1"/>
    <xf numFmtId="0" fontId="10" fillId="0" borderId="15" xfId="0" applyFont="1" applyBorder="1"/>
    <xf numFmtId="0" fontId="10" fillId="0" borderId="3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2" xfId="0" applyFont="1" applyBorder="1" applyAlignment="1"/>
    <xf numFmtId="9" fontId="10" fillId="0" borderId="1" xfId="0" applyNumberFormat="1" applyFont="1" applyBorder="1" applyAlignment="1">
      <alignment horizontal="center"/>
    </xf>
    <xf numFmtId="0" fontId="10" fillId="0" borderId="21" xfId="0" applyFont="1" applyBorder="1" applyAlignment="1">
      <alignment horizontal="center"/>
    </xf>
    <xf numFmtId="0" fontId="10" fillId="0" borderId="14" xfId="0" applyFont="1" applyBorder="1"/>
    <xf numFmtId="0" fontId="6" fillId="0" borderId="8" xfId="0" applyFont="1" applyBorder="1" applyAlignment="1">
      <alignment horizontal="center"/>
    </xf>
    <xf numFmtId="0" fontId="6" fillId="0" borderId="15" xfId="0" applyFont="1" applyBorder="1"/>
    <xf numFmtId="0" fontId="6" fillId="0" borderId="4" xfId="0" applyFont="1" applyBorder="1"/>
    <xf numFmtId="0" fontId="6" fillId="0" borderId="5" xfId="0" applyFont="1" applyBorder="1"/>
    <xf numFmtId="0" fontId="6" fillId="0" borderId="5" xfId="0" applyFont="1" applyFill="1" applyBorder="1"/>
    <xf numFmtId="0" fontId="6" fillId="0" borderId="5" xfId="0" applyFont="1" applyBorder="1" applyAlignment="1">
      <alignment horizontal="center"/>
    </xf>
    <xf numFmtId="164" fontId="6" fillId="0" borderId="5" xfId="0" applyNumberFormat="1" applyFont="1" applyBorder="1"/>
    <xf numFmtId="165" fontId="6" fillId="0" borderId="5" xfId="0" applyNumberFormat="1" applyFont="1" applyBorder="1" applyAlignment="1">
      <alignment horizontal="center"/>
    </xf>
    <xf numFmtId="0" fontId="6" fillId="0" borderId="5" xfId="0" applyNumberFormat="1" applyFont="1" applyBorder="1" applyAlignment="1">
      <alignment horizontal="center"/>
    </xf>
    <xf numFmtId="14" fontId="6" fillId="0" borderId="5" xfId="0" applyNumberFormat="1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0" xfId="0" applyFont="1" applyBorder="1"/>
    <xf numFmtId="0" fontId="6" fillId="0" borderId="0" xfId="0" applyFont="1" applyFill="1" applyBorder="1"/>
    <xf numFmtId="0" fontId="6" fillId="0" borderId="0" xfId="0" applyFont="1" applyBorder="1" applyAlignment="1">
      <alignment horizontal="center"/>
    </xf>
    <xf numFmtId="164" fontId="6" fillId="0" borderId="0" xfId="0" applyNumberFormat="1" applyFont="1" applyBorder="1"/>
    <xf numFmtId="165" fontId="6" fillId="0" borderId="0" xfId="0" applyNumberFormat="1" applyFont="1" applyBorder="1" applyAlignment="1">
      <alignment horizontal="center"/>
    </xf>
    <xf numFmtId="0" fontId="6" fillId="0" borderId="0" xfId="0" applyNumberFormat="1" applyFont="1" applyBorder="1" applyAlignment="1">
      <alignment horizontal="center"/>
    </xf>
    <xf numFmtId="14" fontId="6" fillId="0" borderId="0" xfId="0" applyNumberFormat="1" applyFont="1" applyBorder="1"/>
    <xf numFmtId="0" fontId="6" fillId="0" borderId="8" xfId="0" applyFont="1" applyBorder="1"/>
    <xf numFmtId="166" fontId="6" fillId="0" borderId="0" xfId="0" applyNumberFormat="1" applyFont="1" applyBorder="1" applyAlignment="1">
      <alignment horizontal="center"/>
    </xf>
    <xf numFmtId="0" fontId="6" fillId="0" borderId="9" xfId="0" applyFont="1" applyBorder="1"/>
    <xf numFmtId="0" fontId="6" fillId="0" borderId="10" xfId="0" applyFont="1" applyBorder="1"/>
    <xf numFmtId="0" fontId="6" fillId="0" borderId="10" xfId="0" applyFont="1" applyFill="1" applyBorder="1"/>
    <xf numFmtId="0" fontId="6" fillId="0" borderId="10" xfId="0" applyFont="1" applyBorder="1" applyAlignment="1">
      <alignment horizontal="center"/>
    </xf>
    <xf numFmtId="164" fontId="6" fillId="0" borderId="10" xfId="0" applyNumberFormat="1" applyFont="1" applyBorder="1"/>
    <xf numFmtId="166" fontId="6" fillId="0" borderId="10" xfId="0" applyNumberFormat="1" applyFont="1" applyBorder="1" applyAlignment="1">
      <alignment horizontal="center"/>
    </xf>
    <xf numFmtId="0" fontId="6" fillId="0" borderId="10" xfId="0" applyNumberFormat="1" applyFont="1" applyBorder="1" applyAlignment="1">
      <alignment horizontal="center"/>
    </xf>
    <xf numFmtId="14" fontId="6" fillId="0" borderId="10" xfId="0" applyNumberFormat="1" applyFont="1" applyBorder="1"/>
    <xf numFmtId="0" fontId="6" fillId="0" borderId="11" xfId="0" applyFont="1" applyBorder="1" applyAlignment="1">
      <alignment horizontal="center"/>
    </xf>
    <xf numFmtId="0" fontId="6" fillId="0" borderId="11" xfId="0" applyFont="1" applyBorder="1"/>
    <xf numFmtId="0" fontId="8" fillId="0" borderId="0" xfId="0" applyFont="1"/>
    <xf numFmtId="0" fontId="6" fillId="0" borderId="18" xfId="0" applyFont="1" applyBorder="1" applyAlignment="1">
      <alignment horizontal="center"/>
    </xf>
    <xf numFmtId="0" fontId="10" fillId="0" borderId="28" xfId="0" applyFont="1" applyBorder="1"/>
    <xf numFmtId="0" fontId="10" fillId="0" borderId="29" xfId="0" applyFont="1" applyBorder="1" applyAlignment="1">
      <alignment horizontal="center"/>
    </xf>
    <xf numFmtId="0" fontId="6" fillId="0" borderId="30" xfId="0" applyFont="1" applyBorder="1" applyAlignment="1">
      <alignment horizontal="center"/>
    </xf>
    <xf numFmtId="0" fontId="10" fillId="0" borderId="30" xfId="0" applyFont="1" applyBorder="1"/>
    <xf numFmtId="0" fontId="10" fillId="0" borderId="31" xfId="0" applyFont="1" applyBorder="1" applyAlignment="1">
      <alignment horizontal="center"/>
    </xf>
    <xf numFmtId="0" fontId="10" fillId="0" borderId="32" xfId="0" applyFont="1" applyBorder="1" applyAlignment="1">
      <alignment horizontal="center"/>
    </xf>
    <xf numFmtId="0" fontId="10" fillId="0" borderId="30" xfId="0" applyFont="1" applyBorder="1" applyAlignment="1"/>
    <xf numFmtId="0" fontId="10" fillId="0" borderId="30" xfId="0" applyFont="1" applyBorder="1" applyAlignment="1">
      <alignment horizontal="center"/>
    </xf>
    <xf numFmtId="9" fontId="10" fillId="0" borderId="32" xfId="0" applyNumberFormat="1" applyFont="1" applyBorder="1" applyAlignment="1">
      <alignment horizontal="center"/>
    </xf>
    <xf numFmtId="0" fontId="10" fillId="0" borderId="33" xfId="0" applyFont="1" applyBorder="1" applyAlignment="1">
      <alignment horizontal="center"/>
    </xf>
    <xf numFmtId="0" fontId="11" fillId="0" borderId="14" xfId="0" applyFont="1" applyBorder="1"/>
    <xf numFmtId="0" fontId="6" fillId="0" borderId="36" xfId="0" applyFont="1" applyBorder="1"/>
    <xf numFmtId="0" fontId="6" fillId="0" borderId="35" xfId="0" applyFont="1" applyBorder="1"/>
    <xf numFmtId="0" fontId="6" fillId="0" borderId="35" xfId="0" applyFont="1" applyBorder="1" applyAlignment="1">
      <alignment horizontal="center"/>
    </xf>
    <xf numFmtId="14" fontId="11" fillId="0" borderId="35" xfId="0" applyNumberFormat="1" applyFont="1" applyBorder="1"/>
    <xf numFmtId="0" fontId="11" fillId="0" borderId="37" xfId="0" applyFont="1" applyBorder="1"/>
    <xf numFmtId="0" fontId="11" fillId="0" borderId="0" xfId="0" applyFont="1"/>
    <xf numFmtId="0" fontId="10" fillId="0" borderId="0" xfId="0" applyFont="1"/>
    <xf numFmtId="0" fontId="10" fillId="0" borderId="27" xfId="0" applyFont="1" applyBorder="1" applyAlignment="1">
      <alignment horizontal="center"/>
    </xf>
    <xf numFmtId="0" fontId="6" fillId="0" borderId="27" xfId="0" applyFont="1" applyBorder="1" applyAlignment="1">
      <alignment horizontal="center"/>
    </xf>
    <xf numFmtId="0" fontId="11" fillId="0" borderId="13" xfId="0" applyFont="1" applyBorder="1"/>
    <xf numFmtId="0" fontId="10" fillId="0" borderId="27" xfId="0" applyFont="1" applyBorder="1" applyAlignment="1"/>
    <xf numFmtId="0" fontId="10" fillId="0" borderId="27" xfId="0" applyFont="1" applyBorder="1"/>
    <xf numFmtId="0" fontId="10" fillId="0" borderId="27" xfId="0" applyFont="1" applyFill="1" applyBorder="1"/>
    <xf numFmtId="0" fontId="6" fillId="0" borderId="27" xfId="0" applyFont="1" applyBorder="1"/>
    <xf numFmtId="0" fontId="10" fillId="0" borderId="15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11" fillId="0" borderId="15" xfId="0" applyFont="1" applyBorder="1"/>
    <xf numFmtId="0" fontId="10" fillId="0" borderId="20" xfId="0" applyFont="1" applyBorder="1" applyAlignment="1">
      <alignment horizontal="center"/>
    </xf>
    <xf numFmtId="0" fontId="10" fillId="0" borderId="15" xfId="0" applyFont="1" applyBorder="1" applyAlignment="1"/>
    <xf numFmtId="9" fontId="10" fillId="0" borderId="3" xfId="0" applyNumberFormat="1" applyFont="1" applyBorder="1" applyAlignment="1">
      <alignment horizontal="center"/>
    </xf>
    <xf numFmtId="9" fontId="10" fillId="0" borderId="2" xfId="0" applyNumberFormat="1" applyFont="1" applyBorder="1" applyAlignment="1">
      <alignment horizontal="center"/>
    </xf>
    <xf numFmtId="0" fontId="10" fillId="0" borderId="38" xfId="0" applyFont="1" applyBorder="1" applyAlignment="1">
      <alignment horizontal="center"/>
    </xf>
    <xf numFmtId="0" fontId="10" fillId="0" borderId="13" xfId="0" applyFont="1" applyBorder="1"/>
    <xf numFmtId="166" fontId="6" fillId="0" borderId="5" xfId="0" applyNumberFormat="1" applyFont="1" applyBorder="1" applyAlignment="1">
      <alignment horizontal="center"/>
    </xf>
    <xf numFmtId="0" fontId="6" fillId="0" borderId="9" xfId="0" applyFont="1" applyFill="1" applyBorder="1"/>
    <xf numFmtId="0" fontId="6" fillId="0" borderId="10" xfId="0" applyFont="1" applyFill="1" applyBorder="1" applyAlignment="1">
      <alignment horizontal="center"/>
    </xf>
    <xf numFmtId="164" fontId="6" fillId="0" borderId="10" xfId="0" applyNumberFormat="1" applyFont="1" applyFill="1" applyBorder="1"/>
    <xf numFmtId="166" fontId="6" fillId="0" borderId="10" xfId="0" applyNumberFormat="1" applyFont="1" applyFill="1" applyBorder="1" applyAlignment="1">
      <alignment horizontal="center"/>
    </xf>
    <xf numFmtId="14" fontId="11" fillId="0" borderId="10" xfId="0" applyNumberFormat="1" applyFont="1" applyBorder="1"/>
    <xf numFmtId="165" fontId="6" fillId="0" borderId="10" xfId="0" applyNumberFormat="1" applyFont="1" applyFill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11" fillId="0" borderId="11" xfId="0" applyFont="1" applyBorder="1" applyAlignment="1">
      <alignment horizontal="center"/>
    </xf>
    <xf numFmtId="17" fontId="9" fillId="0" borderId="0" xfId="0" applyNumberFormat="1" applyFont="1"/>
    <xf numFmtId="0" fontId="12" fillId="0" borderId="0" xfId="0" applyFont="1"/>
    <xf numFmtId="0" fontId="10" fillId="0" borderId="17" xfId="0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3" fillId="0" borderId="0" xfId="0" applyFont="1" applyFill="1" applyBorder="1"/>
    <xf numFmtId="0" fontId="10" fillId="0" borderId="17" xfId="0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0" fillId="0" borderId="17" xfId="0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9" fillId="0" borderId="0" xfId="0" applyFont="1" applyBorder="1"/>
    <xf numFmtId="0" fontId="0" fillId="0" borderId="0" xfId="0" applyBorder="1"/>
    <xf numFmtId="0" fontId="10" fillId="0" borderId="17" xfId="0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4" fillId="0" borderId="0" xfId="0" applyFont="1" applyBorder="1"/>
    <xf numFmtId="0" fontId="10" fillId="0" borderId="0" xfId="0" applyFont="1" applyBorder="1"/>
    <xf numFmtId="0" fontId="10" fillId="0" borderId="0" xfId="0" applyFont="1" applyBorder="1" applyAlignment="1">
      <alignment horizontal="center"/>
    </xf>
    <xf numFmtId="0" fontId="10" fillId="0" borderId="0" xfId="0" applyFont="1" applyBorder="1" applyAlignment="1"/>
    <xf numFmtId="9" fontId="10" fillId="0" borderId="0" xfId="0" applyNumberFormat="1" applyFont="1" applyBorder="1" applyAlignment="1">
      <alignment horizontal="center"/>
    </xf>
    <xf numFmtId="0" fontId="15" fillId="0" borderId="6" xfId="0" applyFont="1" applyBorder="1" applyAlignment="1">
      <alignment horizontal="center"/>
    </xf>
    <xf numFmtId="0" fontId="15" fillId="0" borderId="11" xfId="0" applyFont="1" applyBorder="1" applyAlignment="1">
      <alignment horizontal="center"/>
    </xf>
    <xf numFmtId="0" fontId="16" fillId="0" borderId="4" xfId="0" applyFont="1" applyBorder="1"/>
    <xf numFmtId="0" fontId="16" fillId="0" borderId="5" xfId="0" applyFont="1" applyBorder="1"/>
    <xf numFmtId="0" fontId="16" fillId="0" borderId="5" xfId="0" applyFont="1" applyFill="1" applyBorder="1"/>
    <xf numFmtId="0" fontId="16" fillId="0" borderId="5" xfId="0" applyFont="1" applyBorder="1" applyAlignment="1">
      <alignment horizontal="center"/>
    </xf>
    <xf numFmtId="164" fontId="16" fillId="0" borderId="5" xfId="0" applyNumberFormat="1" applyFont="1" applyBorder="1"/>
    <xf numFmtId="165" fontId="16" fillId="0" borderId="5" xfId="0" applyNumberFormat="1" applyFont="1" applyBorder="1" applyAlignment="1">
      <alignment horizontal="center"/>
    </xf>
    <xf numFmtId="0" fontId="16" fillId="0" borderId="5" xfId="0" applyNumberFormat="1" applyFont="1" applyBorder="1" applyAlignment="1">
      <alignment horizontal="center"/>
    </xf>
    <xf numFmtId="14" fontId="16" fillId="0" borderId="5" xfId="0" applyNumberFormat="1" applyFont="1" applyBorder="1"/>
    <xf numFmtId="0" fontId="16" fillId="0" borderId="6" xfId="0" applyFont="1" applyBorder="1" applyAlignment="1">
      <alignment horizontal="center"/>
    </xf>
    <xf numFmtId="0" fontId="16" fillId="0" borderId="6" xfId="0" applyFont="1" applyBorder="1"/>
    <xf numFmtId="0" fontId="16" fillId="0" borderId="7" xfId="0" applyFont="1" applyBorder="1"/>
    <xf numFmtId="0" fontId="16" fillId="0" borderId="0" xfId="0" applyFont="1" applyBorder="1"/>
    <xf numFmtId="0" fontId="16" fillId="0" borderId="0" xfId="0" applyFont="1" applyFill="1" applyBorder="1"/>
    <xf numFmtId="0" fontId="16" fillId="0" borderId="0" xfId="0" applyFont="1" applyBorder="1" applyAlignment="1">
      <alignment horizontal="center"/>
    </xf>
    <xf numFmtId="164" fontId="16" fillId="0" borderId="0" xfId="0" applyNumberFormat="1" applyFont="1" applyBorder="1"/>
    <xf numFmtId="165" fontId="16" fillId="0" borderId="0" xfId="0" applyNumberFormat="1" applyFont="1" applyBorder="1" applyAlignment="1">
      <alignment horizontal="center"/>
    </xf>
    <xf numFmtId="0" fontId="16" fillId="0" borderId="0" xfId="0" applyNumberFormat="1" applyFont="1" applyBorder="1" applyAlignment="1">
      <alignment horizontal="center"/>
    </xf>
    <xf numFmtId="14" fontId="16" fillId="0" borderId="0" xfId="0" applyNumberFormat="1" applyFont="1" applyBorder="1"/>
    <xf numFmtId="0" fontId="16" fillId="0" borderId="8" xfId="0" applyFont="1" applyBorder="1" applyAlignment="1">
      <alignment horizontal="center"/>
    </xf>
    <xf numFmtId="0" fontId="16" fillId="0" borderId="8" xfId="0" applyFont="1" applyBorder="1"/>
    <xf numFmtId="166" fontId="16" fillId="0" borderId="0" xfId="0" applyNumberFormat="1" applyFont="1" applyBorder="1" applyAlignment="1">
      <alignment horizontal="center"/>
    </xf>
    <xf numFmtId="0" fontId="16" fillId="0" borderId="9" xfId="0" applyFont="1" applyBorder="1"/>
    <xf numFmtId="0" fontId="16" fillId="0" borderId="10" xfId="0" applyFont="1" applyBorder="1"/>
    <xf numFmtId="0" fontId="16" fillId="0" borderId="10" xfId="0" applyFont="1" applyFill="1" applyBorder="1"/>
    <xf numFmtId="0" fontId="16" fillId="0" borderId="10" xfId="0" applyFont="1" applyBorder="1" applyAlignment="1">
      <alignment horizontal="center"/>
    </xf>
    <xf numFmtId="164" fontId="16" fillId="0" borderId="10" xfId="0" applyNumberFormat="1" applyFont="1" applyBorder="1"/>
    <xf numFmtId="166" fontId="16" fillId="0" borderId="10" xfId="0" applyNumberFormat="1" applyFont="1" applyBorder="1" applyAlignment="1">
      <alignment horizontal="center"/>
    </xf>
    <xf numFmtId="0" fontId="16" fillId="0" borderId="10" xfId="0" applyNumberFormat="1" applyFont="1" applyBorder="1" applyAlignment="1">
      <alignment horizontal="center"/>
    </xf>
    <xf numFmtId="14" fontId="16" fillId="0" borderId="10" xfId="0" applyNumberFormat="1" applyFont="1" applyBorder="1"/>
    <xf numFmtId="0" fontId="16" fillId="0" borderId="11" xfId="0" applyFont="1" applyBorder="1" applyAlignment="1">
      <alignment horizontal="center"/>
    </xf>
    <xf numFmtId="0" fontId="16" fillId="0" borderId="11" xfId="0" applyFont="1" applyBorder="1"/>
    <xf numFmtId="0" fontId="17" fillId="0" borderId="0" xfId="0" applyFont="1"/>
    <xf numFmtId="0" fontId="20" fillId="0" borderId="17" xfId="0" applyFont="1" applyBorder="1" applyAlignment="1">
      <alignment horizontal="center"/>
    </xf>
    <xf numFmtId="0" fontId="20" fillId="0" borderId="18" xfId="0" applyFont="1" applyBorder="1" applyAlignment="1">
      <alignment horizontal="center"/>
    </xf>
    <xf numFmtId="0" fontId="20" fillId="0" borderId="18" xfId="0" applyFont="1" applyBorder="1"/>
    <xf numFmtId="0" fontId="20" fillId="0" borderId="12" xfId="0" applyFont="1" applyBorder="1"/>
    <xf numFmtId="0" fontId="20" fillId="0" borderId="2" xfId="0" applyFont="1" applyBorder="1" applyAlignment="1">
      <alignment horizontal="center"/>
    </xf>
    <xf numFmtId="0" fontId="21" fillId="0" borderId="0" xfId="0" applyFont="1"/>
    <xf numFmtId="0" fontId="22" fillId="0" borderId="0" xfId="0" applyFont="1"/>
    <xf numFmtId="0" fontId="23" fillId="0" borderId="0" xfId="0" applyFont="1"/>
    <xf numFmtId="0" fontId="23" fillId="0" borderId="27" xfId="0" applyFont="1" applyBorder="1" applyAlignment="1">
      <alignment horizontal="center"/>
    </xf>
    <xf numFmtId="0" fontId="16" fillId="0" borderId="27" xfId="0" applyFont="1" applyBorder="1" applyAlignment="1">
      <alignment horizontal="center"/>
    </xf>
    <xf numFmtId="0" fontId="23" fillId="0" borderId="17" xfId="0" applyFont="1" applyBorder="1" applyAlignment="1">
      <alignment horizontal="center"/>
    </xf>
    <xf numFmtId="0" fontId="23" fillId="0" borderId="18" xfId="0" applyFont="1" applyBorder="1" applyAlignment="1">
      <alignment horizontal="center"/>
    </xf>
    <xf numFmtId="0" fontId="23" fillId="0" borderId="27" xfId="0" applyFont="1" applyBorder="1" applyAlignment="1"/>
    <xf numFmtId="0" fontId="23" fillId="0" borderId="27" xfId="0" applyFont="1" applyBorder="1"/>
    <xf numFmtId="0" fontId="23" fillId="0" borderId="18" xfId="0" applyFont="1" applyBorder="1"/>
    <xf numFmtId="0" fontId="23" fillId="0" borderId="27" xfId="0" applyFont="1" applyFill="1" applyBorder="1"/>
    <xf numFmtId="0" fontId="16" fillId="0" borderId="27" xfId="0" applyFont="1" applyBorder="1"/>
    <xf numFmtId="0" fontId="23" fillId="0" borderId="15" xfId="0" applyFont="1" applyBorder="1"/>
    <xf numFmtId="0" fontId="23" fillId="0" borderId="15" xfId="0" applyFont="1" applyBorder="1" applyAlignment="1">
      <alignment horizontal="center"/>
    </xf>
    <xf numFmtId="0" fontId="16" fillId="0" borderId="15" xfId="0" applyFont="1" applyBorder="1" applyAlignment="1">
      <alignment horizontal="center"/>
    </xf>
    <xf numFmtId="0" fontId="21" fillId="0" borderId="15" xfId="0" applyFont="1" applyBorder="1"/>
    <xf numFmtId="0" fontId="23" fillId="0" borderId="12" xfId="0" applyFont="1" applyBorder="1"/>
    <xf numFmtId="0" fontId="23" fillId="0" borderId="20" xfId="0" applyFont="1" applyBorder="1" applyAlignment="1">
      <alignment horizontal="center"/>
    </xf>
    <xf numFmtId="0" fontId="23" fillId="0" borderId="12" xfId="0" applyFont="1" applyBorder="1" applyAlignment="1">
      <alignment horizontal="center"/>
    </xf>
    <xf numFmtId="0" fontId="23" fillId="0" borderId="2" xfId="0" applyFont="1" applyBorder="1"/>
    <xf numFmtId="0" fontId="23" fillId="0" borderId="15" xfId="0" applyFont="1" applyBorder="1" applyAlignment="1"/>
    <xf numFmtId="0" fontId="23" fillId="0" borderId="2" xfId="0" applyFont="1" applyBorder="1" applyAlignment="1">
      <alignment horizontal="center"/>
    </xf>
    <xf numFmtId="9" fontId="23" fillId="0" borderId="3" xfId="0" applyNumberFormat="1" applyFont="1" applyBorder="1" applyAlignment="1">
      <alignment horizontal="center"/>
    </xf>
    <xf numFmtId="9" fontId="23" fillId="0" borderId="2" xfId="0" applyNumberFormat="1" applyFont="1" applyBorder="1" applyAlignment="1">
      <alignment horizontal="center"/>
    </xf>
    <xf numFmtId="0" fontId="23" fillId="0" borderId="38" xfId="0" applyFont="1" applyBorder="1" applyAlignment="1">
      <alignment horizontal="center"/>
    </xf>
    <xf numFmtId="0" fontId="23" fillId="0" borderId="13" xfId="0" applyFont="1" applyBorder="1"/>
    <xf numFmtId="166" fontId="16" fillId="0" borderId="5" xfId="0" applyNumberFormat="1" applyFont="1" applyBorder="1" applyAlignment="1">
      <alignment horizontal="center"/>
    </xf>
    <xf numFmtId="0" fontId="21" fillId="0" borderId="6" xfId="0" applyFont="1" applyBorder="1" applyAlignment="1">
      <alignment horizontal="center"/>
    </xf>
    <xf numFmtId="0" fontId="21" fillId="0" borderId="8" xfId="0" applyFont="1" applyBorder="1" applyAlignment="1">
      <alignment horizontal="center"/>
    </xf>
    <xf numFmtId="0" fontId="16" fillId="0" borderId="9" xfId="0" applyFont="1" applyFill="1" applyBorder="1"/>
    <xf numFmtId="0" fontId="16" fillId="0" borderId="10" xfId="0" applyFont="1" applyFill="1" applyBorder="1" applyAlignment="1">
      <alignment horizontal="center"/>
    </xf>
    <xf numFmtId="164" fontId="16" fillId="0" borderId="10" xfId="0" applyNumberFormat="1" applyFont="1" applyFill="1" applyBorder="1"/>
    <xf numFmtId="166" fontId="16" fillId="0" borderId="10" xfId="0" applyNumberFormat="1" applyFont="1" applyFill="1" applyBorder="1" applyAlignment="1">
      <alignment horizontal="center"/>
    </xf>
    <xf numFmtId="165" fontId="16" fillId="0" borderId="10" xfId="0" applyNumberFormat="1" applyFont="1" applyFill="1" applyBorder="1" applyAlignment="1">
      <alignment horizontal="center"/>
    </xf>
    <xf numFmtId="14" fontId="21" fillId="0" borderId="10" xfId="0" applyNumberFormat="1" applyFont="1" applyBorder="1"/>
    <xf numFmtId="0" fontId="21" fillId="0" borderId="11" xfId="0" applyFont="1" applyBorder="1" applyAlignment="1">
      <alignment horizontal="center"/>
    </xf>
    <xf numFmtId="0" fontId="22" fillId="0" borderId="13" xfId="0" applyFont="1" applyBorder="1" applyAlignment="1">
      <alignment horizontal="center"/>
    </xf>
    <xf numFmtId="0" fontId="22" fillId="0" borderId="15" xfId="0" applyFont="1" applyBorder="1" applyAlignment="1">
      <alignment horizontal="center"/>
    </xf>
    <xf numFmtId="0" fontId="19" fillId="0" borderId="0" xfId="0" applyFont="1" applyFill="1" applyBorder="1" applyAlignment="1">
      <alignment horizontal="center"/>
    </xf>
    <xf numFmtId="0" fontId="20" fillId="0" borderId="16" xfId="0" applyFont="1" applyBorder="1" applyAlignment="1">
      <alignment horizontal="center"/>
    </xf>
    <xf numFmtId="0" fontId="15" fillId="0" borderId="18" xfId="0" applyFont="1" applyBorder="1" applyAlignment="1">
      <alignment horizontal="center"/>
    </xf>
    <xf numFmtId="0" fontId="20" fillId="0" borderId="13" xfId="0" applyFont="1" applyBorder="1" applyAlignment="1">
      <alignment horizontal="center"/>
    </xf>
    <xf numFmtId="0" fontId="20" fillId="0" borderId="19" xfId="0" applyFont="1" applyBorder="1" applyAlignment="1">
      <alignment horizontal="center"/>
    </xf>
    <xf numFmtId="0" fontId="20" fillId="0" borderId="18" xfId="0" applyFont="1" applyBorder="1" applyAlignment="1"/>
    <xf numFmtId="0" fontId="20" fillId="0" borderId="13" xfId="0" applyFont="1" applyFill="1" applyBorder="1"/>
    <xf numFmtId="0" fontId="15" fillId="0" borderId="13" xfId="0" applyFont="1" applyBorder="1" applyAlignment="1">
      <alignment horizontal="center"/>
    </xf>
    <xf numFmtId="0" fontId="15" fillId="0" borderId="13" xfId="0" applyFont="1" applyBorder="1"/>
    <xf numFmtId="0" fontId="20" fillId="0" borderId="28" xfId="0" applyFont="1" applyBorder="1"/>
    <xf numFmtId="0" fontId="20" fillId="0" borderId="29" xfId="0" applyFont="1" applyBorder="1" applyAlignment="1">
      <alignment horizontal="center"/>
    </xf>
    <xf numFmtId="0" fontId="15" fillId="0" borderId="30" xfId="0" applyFont="1" applyBorder="1" applyAlignment="1">
      <alignment horizontal="center"/>
    </xf>
    <xf numFmtId="0" fontId="20" fillId="0" borderId="30" xfId="0" applyFont="1" applyBorder="1"/>
    <xf numFmtId="0" fontId="20" fillId="0" borderId="14" xfId="0" applyFont="1" applyBorder="1"/>
    <xf numFmtId="0" fontId="20" fillId="0" borderId="31" xfId="0" applyFont="1" applyBorder="1" applyAlignment="1">
      <alignment horizontal="center"/>
    </xf>
    <xf numFmtId="0" fontId="20" fillId="0" borderId="32" xfId="0" applyFont="1" applyBorder="1" applyAlignment="1">
      <alignment horizontal="center"/>
    </xf>
    <xf numFmtId="0" fontId="20" fillId="0" borderId="30" xfId="0" applyFont="1" applyBorder="1" applyAlignment="1"/>
    <xf numFmtId="0" fontId="20" fillId="0" borderId="30" xfId="0" applyFont="1" applyBorder="1" applyAlignment="1">
      <alignment horizontal="center"/>
    </xf>
    <xf numFmtId="9" fontId="20" fillId="0" borderId="32" xfId="0" applyNumberFormat="1" applyFont="1" applyBorder="1" applyAlignment="1">
      <alignment horizontal="center"/>
    </xf>
    <xf numFmtId="0" fontId="20" fillId="0" borderId="33" xfId="0" applyFont="1" applyBorder="1" applyAlignment="1">
      <alignment horizontal="center"/>
    </xf>
    <xf numFmtId="0" fontId="15" fillId="0" borderId="14" xfId="0" applyFont="1" applyBorder="1" applyAlignment="1">
      <alignment horizontal="center"/>
    </xf>
    <xf numFmtId="0" fontId="18" fillId="0" borderId="14" xfId="0" applyFont="1" applyBorder="1"/>
    <xf numFmtId="0" fontId="15" fillId="0" borderId="36" xfId="0" applyFont="1" applyBorder="1"/>
    <xf numFmtId="0" fontId="15" fillId="0" borderId="35" xfId="0" applyFont="1" applyBorder="1"/>
    <xf numFmtId="0" fontId="15" fillId="0" borderId="35" xfId="0" applyFont="1" applyBorder="1" applyAlignment="1">
      <alignment horizontal="center"/>
    </xf>
    <xf numFmtId="164" fontId="15" fillId="0" borderId="35" xfId="0" applyNumberFormat="1" applyFont="1" applyBorder="1"/>
    <xf numFmtId="14" fontId="18" fillId="0" borderId="35" xfId="0" applyNumberFormat="1" applyFont="1" applyBorder="1"/>
    <xf numFmtId="0" fontId="18" fillId="0" borderId="37" xfId="0" applyFont="1" applyBorder="1"/>
    <xf numFmtId="0" fontId="10" fillId="0" borderId="17" xfId="0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6" fillId="0" borderId="0" xfId="0" applyFont="1"/>
    <xf numFmtId="17" fontId="19" fillId="0" borderId="0" xfId="0" applyNumberFormat="1" applyFont="1"/>
    <xf numFmtId="0" fontId="19" fillId="0" borderId="0" xfId="0" applyFont="1"/>
    <xf numFmtId="0" fontId="24" fillId="0" borderId="0" xfId="0" applyFont="1"/>
    <xf numFmtId="0" fontId="25" fillId="0" borderId="0" xfId="0" applyFont="1"/>
    <xf numFmtId="17" fontId="19" fillId="0" borderId="36" xfId="0" applyNumberFormat="1" applyFont="1" applyBorder="1"/>
    <xf numFmtId="0" fontId="19" fillId="0" borderId="35" xfId="0" applyFont="1" applyBorder="1"/>
    <xf numFmtId="0" fontId="19" fillId="0" borderId="37" xfId="0" applyFont="1" applyBorder="1"/>
    <xf numFmtId="0" fontId="13" fillId="0" borderId="0" xfId="0" applyFont="1"/>
    <xf numFmtId="0" fontId="16" fillId="0" borderId="0" xfId="0" applyFont="1" applyAlignment="1">
      <alignment horizontal="center"/>
    </xf>
    <xf numFmtId="17" fontId="19" fillId="0" borderId="0" xfId="0" applyNumberFormat="1" applyFont="1" applyAlignment="1">
      <alignment horizontal="center"/>
    </xf>
    <xf numFmtId="0" fontId="19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164" fontId="21" fillId="0" borderId="36" xfId="0" applyNumberFormat="1" applyFont="1" applyBorder="1" applyAlignment="1">
      <alignment horizontal="center"/>
    </xf>
    <xf numFmtId="164" fontId="21" fillId="0" borderId="35" xfId="0" applyNumberFormat="1" applyFont="1" applyBorder="1" applyAlignment="1">
      <alignment horizontal="center"/>
    </xf>
    <xf numFmtId="164" fontId="21" fillId="0" borderId="37" xfId="0" applyNumberFormat="1" applyFont="1" applyBorder="1" applyAlignment="1">
      <alignment horizontal="center"/>
    </xf>
    <xf numFmtId="0" fontId="10" fillId="0" borderId="17" xfId="0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0" fillId="0" borderId="17" xfId="0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0" fillId="0" borderId="17" xfId="0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4" fillId="0" borderId="5" xfId="0" applyFont="1" applyFill="1" applyBorder="1"/>
    <xf numFmtId="0" fontId="4" fillId="0" borderId="0" xfId="0" applyFont="1" applyFill="1" applyBorder="1"/>
    <xf numFmtId="0" fontId="4" fillId="0" borderId="10" xfId="0" applyFont="1" applyFill="1" applyBorder="1"/>
    <xf numFmtId="0" fontId="1" fillId="0" borderId="6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9" xfId="0" applyFont="1" applyFill="1" applyBorder="1"/>
    <xf numFmtId="0" fontId="4" fillId="0" borderId="10" xfId="0" applyFont="1" applyFill="1" applyBorder="1" applyAlignment="1">
      <alignment horizontal="center"/>
    </xf>
    <xf numFmtId="164" fontId="4" fillId="0" borderId="10" xfId="0" applyNumberFormat="1" applyFont="1" applyFill="1" applyBorder="1"/>
    <xf numFmtId="166" fontId="4" fillId="0" borderId="10" xfId="0" applyNumberFormat="1" applyFont="1" applyFill="1" applyBorder="1" applyAlignment="1">
      <alignment horizontal="center"/>
    </xf>
    <xf numFmtId="165" fontId="4" fillId="0" borderId="10" xfId="0" applyNumberFormat="1" applyFont="1" applyFill="1" applyBorder="1" applyAlignment="1">
      <alignment horizontal="center"/>
    </xf>
    <xf numFmtId="14" fontId="1" fillId="0" borderId="10" xfId="0" applyNumberFormat="1" applyFont="1" applyBorder="1"/>
    <xf numFmtId="0" fontId="1" fillId="0" borderId="11" xfId="0" applyFont="1" applyBorder="1" applyAlignment="1">
      <alignment horizontal="center"/>
    </xf>
    <xf numFmtId="17" fontId="8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3" fillId="0" borderId="14" xfId="0" applyFont="1" applyBorder="1"/>
    <xf numFmtId="0" fontId="23" fillId="0" borderId="14" xfId="0" applyFont="1" applyBorder="1" applyAlignment="1">
      <alignment horizontal="center"/>
    </xf>
    <xf numFmtId="0" fontId="22" fillId="0" borderId="14" xfId="0" applyFont="1" applyBorder="1" applyAlignment="1">
      <alignment horizontal="center"/>
    </xf>
    <xf numFmtId="0" fontId="23" fillId="0" borderId="29" xfId="0" applyFont="1" applyBorder="1"/>
    <xf numFmtId="0" fontId="23" fillId="0" borderId="28" xfId="0" applyFont="1" applyBorder="1" applyAlignment="1">
      <alignment horizontal="center"/>
    </xf>
    <xf numFmtId="0" fontId="23" fillId="0" borderId="29" xfId="0" applyFont="1" applyBorder="1" applyAlignment="1">
      <alignment horizontal="center"/>
    </xf>
    <xf numFmtId="0" fontId="23" fillId="0" borderId="30" xfId="0" applyFont="1" applyBorder="1"/>
    <xf numFmtId="0" fontId="23" fillId="0" borderId="14" xfId="0" applyFont="1" applyBorder="1" applyAlignment="1"/>
    <xf numFmtId="0" fontId="23" fillId="0" borderId="30" xfId="0" applyFont="1" applyBorder="1" applyAlignment="1">
      <alignment horizontal="center"/>
    </xf>
    <xf numFmtId="9" fontId="23" fillId="0" borderId="31" xfId="0" applyNumberFormat="1" applyFont="1" applyBorder="1" applyAlignment="1">
      <alignment horizontal="center"/>
    </xf>
    <xf numFmtId="9" fontId="23" fillId="0" borderId="30" xfId="0" applyNumberFormat="1" applyFont="1" applyBorder="1" applyAlignment="1">
      <alignment horizontal="center"/>
    </xf>
    <xf numFmtId="0" fontId="23" fillId="0" borderId="34" xfId="0" applyFont="1" applyBorder="1" applyAlignment="1">
      <alignment horizontal="center"/>
    </xf>
    <xf numFmtId="0" fontId="16" fillId="0" borderId="14" xfId="0" applyFont="1" applyBorder="1" applyAlignment="1">
      <alignment horizontal="center"/>
    </xf>
    <xf numFmtId="0" fontId="21" fillId="0" borderId="14" xfId="0" applyFont="1" applyBorder="1"/>
    <xf numFmtId="42" fontId="23" fillId="0" borderId="27" xfId="0" applyNumberFormat="1" applyFont="1" applyBorder="1"/>
    <xf numFmtId="42" fontId="6" fillId="0" borderId="5" xfId="0" applyNumberFormat="1" applyFont="1" applyBorder="1"/>
    <xf numFmtId="42" fontId="6" fillId="0" borderId="10" xfId="0" applyNumberFormat="1" applyFont="1" applyBorder="1"/>
    <xf numFmtId="17" fontId="8" fillId="0" borderId="36" xfId="0" applyNumberFormat="1" applyFont="1" applyBorder="1"/>
    <xf numFmtId="0" fontId="8" fillId="0" borderId="35" xfId="0" applyFont="1" applyBorder="1"/>
    <xf numFmtId="0" fontId="8" fillId="0" borderId="37" xfId="0" applyFont="1" applyBorder="1"/>
    <xf numFmtId="0" fontId="27" fillId="0" borderId="0" xfId="0" applyFont="1"/>
    <xf numFmtId="0" fontId="8" fillId="0" borderId="0" xfId="0" applyFont="1" applyFill="1" applyBorder="1"/>
    <xf numFmtId="0" fontId="8" fillId="0" borderId="0" xfId="0" applyFont="1" applyFill="1" applyBorder="1" applyAlignment="1">
      <alignment horizontal="center"/>
    </xf>
    <xf numFmtId="0" fontId="10" fillId="0" borderId="17" xfId="0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0" fillId="0" borderId="17" xfId="0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23" fillId="0" borderId="35" xfId="0" applyFont="1" applyBorder="1" applyAlignment="1">
      <alignment horizontal="center"/>
    </xf>
    <xf numFmtId="0" fontId="10" fillId="0" borderId="17" xfId="0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23" fillId="0" borderId="35" xfId="0" applyFont="1" applyBorder="1" applyAlignment="1">
      <alignment horizontal="center"/>
    </xf>
    <xf numFmtId="0" fontId="23" fillId="0" borderId="0" xfId="0" applyFont="1" applyBorder="1" applyAlignment="1">
      <alignment horizontal="center"/>
    </xf>
    <xf numFmtId="0" fontId="0" fillId="0" borderId="9" xfId="0" applyBorder="1"/>
    <xf numFmtId="0" fontId="28" fillId="0" borderId="0" xfId="0" applyFont="1"/>
    <xf numFmtId="9" fontId="28" fillId="0" borderId="0" xfId="0" applyNumberFormat="1" applyFont="1"/>
    <xf numFmtId="0" fontId="29" fillId="0" borderId="0" xfId="0" applyFont="1"/>
    <xf numFmtId="0" fontId="7" fillId="0" borderId="0" xfId="0" applyFont="1"/>
    <xf numFmtId="0" fontId="14" fillId="0" borderId="0" xfId="0" applyFont="1"/>
    <xf numFmtId="164" fontId="21" fillId="0" borderId="0" xfId="0" applyNumberFormat="1" applyFont="1" applyBorder="1" applyAlignment="1">
      <alignment horizontal="center"/>
    </xf>
    <xf numFmtId="0" fontId="21" fillId="0" borderId="0" xfId="0" applyFont="1" applyBorder="1"/>
    <xf numFmtId="0" fontId="1" fillId="0" borderId="0" xfId="0" applyFont="1" applyBorder="1" applyAlignment="1">
      <alignment horizontal="center"/>
    </xf>
    <xf numFmtId="14" fontId="4" fillId="0" borderId="3" xfId="0" applyNumberFormat="1" applyFont="1" applyBorder="1"/>
    <xf numFmtId="42" fontId="4" fillId="0" borderId="0" xfId="0" applyNumberFormat="1" applyFont="1" applyBorder="1"/>
    <xf numFmtId="42" fontId="4" fillId="0" borderId="10" xfId="0" applyNumberFormat="1" applyFont="1" applyFill="1" applyBorder="1"/>
    <xf numFmtId="14" fontId="4" fillId="0" borderId="6" xfId="0" applyNumberFormat="1" applyFont="1" applyBorder="1" applyAlignment="1">
      <alignment horizontal="center"/>
    </xf>
    <xf numFmtId="14" fontId="4" fillId="0" borderId="31" xfId="0" applyNumberFormat="1" applyFont="1" applyBorder="1"/>
    <xf numFmtId="0" fontId="2" fillId="0" borderId="17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164" fontId="5" fillId="0" borderId="9" xfId="0" applyNumberFormat="1" applyFont="1" applyBorder="1" applyAlignment="1">
      <alignment horizontal="center"/>
    </xf>
    <xf numFmtId="164" fontId="5" fillId="0" borderId="10" xfId="0" applyNumberFormat="1" applyFont="1" applyBorder="1" applyAlignment="1">
      <alignment horizontal="center"/>
    </xf>
    <xf numFmtId="164" fontId="5" fillId="0" borderId="11" xfId="0" applyNumberFormat="1" applyFont="1" applyBorder="1" applyAlignment="1">
      <alignment horizontal="center"/>
    </xf>
    <xf numFmtId="164" fontId="5" fillId="0" borderId="0" xfId="0" applyNumberFormat="1" applyFont="1" applyBorder="1" applyAlignment="1">
      <alignment horizontal="center"/>
    </xf>
    <xf numFmtId="0" fontId="2" fillId="0" borderId="35" xfId="0" applyFont="1" applyBorder="1" applyAlignment="1">
      <alignment horizontal="center"/>
    </xf>
    <xf numFmtId="164" fontId="7" fillId="0" borderId="0" xfId="0" applyNumberFormat="1" applyFont="1" applyBorder="1" applyAlignment="1">
      <alignment horizontal="center"/>
    </xf>
    <xf numFmtId="164" fontId="7" fillId="0" borderId="4" xfId="0" applyNumberFormat="1" applyFont="1" applyBorder="1" applyAlignment="1">
      <alignment horizontal="center"/>
    </xf>
    <xf numFmtId="164" fontId="7" fillId="0" borderId="5" xfId="0" applyNumberFormat="1" applyFont="1" applyBorder="1" applyAlignment="1">
      <alignment horizontal="center"/>
    </xf>
    <xf numFmtId="164" fontId="7" fillId="0" borderId="6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164" fontId="11" fillId="0" borderId="4" xfId="0" applyNumberFormat="1" applyFont="1" applyBorder="1" applyAlignment="1">
      <alignment horizontal="center"/>
    </xf>
    <xf numFmtId="164" fontId="11" fillId="0" borderId="5" xfId="0" applyNumberFormat="1" applyFont="1" applyBorder="1" applyAlignment="1">
      <alignment horizontal="center"/>
    </xf>
    <xf numFmtId="164" fontId="11" fillId="0" borderId="6" xfId="0" applyNumberFormat="1" applyFont="1" applyBorder="1" applyAlignment="1">
      <alignment horizontal="center"/>
    </xf>
    <xf numFmtId="0" fontId="10" fillId="0" borderId="35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10" fillId="0" borderId="17" xfId="0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0" fillId="0" borderId="17" xfId="0" applyFont="1" applyBorder="1" applyAlignment="1">
      <alignment horizontal="center"/>
    </xf>
    <xf numFmtId="0" fontId="20" fillId="0" borderId="19" xfId="0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164" fontId="21" fillId="0" borderId="4" xfId="0" applyNumberFormat="1" applyFont="1" applyBorder="1" applyAlignment="1">
      <alignment horizontal="center"/>
    </xf>
    <xf numFmtId="164" fontId="21" fillId="0" borderId="5" xfId="0" applyNumberFormat="1" applyFont="1" applyBorder="1" applyAlignment="1">
      <alignment horizontal="center"/>
    </xf>
    <xf numFmtId="164" fontId="21" fillId="0" borderId="6" xfId="0" applyNumberFormat="1" applyFont="1" applyBorder="1" applyAlignment="1">
      <alignment horizontal="center"/>
    </xf>
    <xf numFmtId="0" fontId="23" fillId="0" borderId="35" xfId="0" applyFont="1" applyBorder="1" applyAlignment="1">
      <alignment horizontal="center"/>
    </xf>
    <xf numFmtId="0" fontId="26" fillId="0" borderId="10" xfId="0" applyFont="1" applyBorder="1" applyAlignment="1">
      <alignment horizontal="center"/>
    </xf>
    <xf numFmtId="0" fontId="27" fillId="0" borderId="0" xfId="0" applyFont="1" applyAlignment="1">
      <alignment horizontal="center"/>
    </xf>
    <xf numFmtId="42" fontId="27" fillId="0" borderId="0" xfId="0" applyNumberFormat="1" applyFont="1" applyBorder="1" applyAlignment="1">
      <alignment horizontal="center"/>
    </xf>
    <xf numFmtId="0" fontId="10" fillId="2" borderId="16" xfId="0" applyFont="1" applyFill="1" applyBorder="1" applyAlignment="1">
      <alignment horizontal="center"/>
    </xf>
    <xf numFmtId="0" fontId="10" fillId="2" borderId="17" xfId="0" applyFont="1" applyFill="1" applyBorder="1" applyAlignment="1">
      <alignment horizontal="center"/>
    </xf>
    <xf numFmtId="0" fontId="6" fillId="2" borderId="17" xfId="0" applyFont="1" applyFill="1" applyBorder="1" applyAlignment="1">
      <alignment horizontal="center"/>
    </xf>
    <xf numFmtId="0" fontId="6" fillId="2" borderId="13" xfId="0" applyFont="1" applyFill="1" applyBorder="1" applyAlignment="1">
      <alignment horizontal="center"/>
    </xf>
    <xf numFmtId="0" fontId="6" fillId="2" borderId="19" xfId="0" applyFont="1" applyFill="1" applyBorder="1" applyAlignment="1">
      <alignment horizontal="center"/>
    </xf>
    <xf numFmtId="0" fontId="10" fillId="2" borderId="18" xfId="0" applyFont="1" applyFill="1" applyBorder="1" applyAlignment="1">
      <alignment horizontal="center"/>
    </xf>
    <xf numFmtId="0" fontId="10" fillId="2" borderId="36" xfId="0" applyFont="1" applyFill="1" applyBorder="1" applyAlignment="1">
      <alignment horizontal="center"/>
    </xf>
    <xf numFmtId="0" fontId="10" fillId="2" borderId="27" xfId="0" applyFont="1" applyFill="1" applyBorder="1" applyAlignment="1">
      <alignment horizontal="center"/>
    </xf>
    <xf numFmtId="0" fontId="10" fillId="2" borderId="13" xfId="0" applyFont="1" applyFill="1" applyBorder="1" applyAlignment="1">
      <alignment horizontal="center"/>
    </xf>
    <xf numFmtId="0" fontId="10" fillId="2" borderId="5" xfId="0" applyFont="1" applyFill="1" applyBorder="1" applyAlignment="1">
      <alignment horizontal="center"/>
    </xf>
    <xf numFmtId="0" fontId="10" fillId="2" borderId="36" xfId="0" applyFont="1" applyFill="1" applyBorder="1" applyAlignment="1">
      <alignment horizontal="center"/>
    </xf>
    <xf numFmtId="0" fontId="10" fillId="2" borderId="37" xfId="0" applyFont="1" applyFill="1" applyBorder="1" applyAlignment="1">
      <alignment horizontal="center"/>
    </xf>
    <xf numFmtId="0" fontId="10" fillId="2" borderId="40" xfId="0" applyFont="1" applyFill="1" applyBorder="1" applyAlignment="1">
      <alignment horizontal="center"/>
    </xf>
    <xf numFmtId="0" fontId="10" fillId="2" borderId="18" xfId="0" applyFont="1" applyFill="1" applyBorder="1" applyAlignment="1"/>
    <xf numFmtId="0" fontId="10" fillId="2" borderId="18" xfId="0" applyFont="1" applyFill="1" applyBorder="1"/>
    <xf numFmtId="0" fontId="2" fillId="2" borderId="13" xfId="0" applyFont="1" applyFill="1" applyBorder="1" applyAlignment="1">
      <alignment horizontal="center"/>
    </xf>
    <xf numFmtId="0" fontId="10" fillId="2" borderId="5" xfId="0" applyFont="1" applyFill="1" applyBorder="1" applyAlignment="1">
      <alignment horizontal="center"/>
    </xf>
    <xf numFmtId="0" fontId="10" fillId="2" borderId="13" xfId="0" applyFont="1" applyFill="1" applyBorder="1"/>
    <xf numFmtId="0" fontId="10" fillId="2" borderId="6" xfId="0" applyFont="1" applyFill="1" applyBorder="1" applyAlignment="1">
      <alignment horizontal="center"/>
    </xf>
    <xf numFmtId="0" fontId="10" fillId="2" borderId="20" xfId="0" applyFont="1" applyFill="1" applyBorder="1"/>
    <xf numFmtId="0" fontId="10" fillId="2" borderId="12" xfId="0" applyFont="1" applyFill="1" applyBorder="1" applyAlignment="1">
      <alignment horizontal="center"/>
    </xf>
    <xf numFmtId="0" fontId="6" fillId="2" borderId="12" xfId="0" applyFont="1" applyFill="1" applyBorder="1" applyAlignment="1">
      <alignment horizontal="center"/>
    </xf>
    <xf numFmtId="0" fontId="6" fillId="2" borderId="15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10" fillId="2" borderId="2" xfId="0" applyFont="1" applyFill="1" applyBorder="1"/>
    <xf numFmtId="0" fontId="10" fillId="2" borderId="2" xfId="0" applyFont="1" applyFill="1" applyBorder="1" applyAlignment="1">
      <alignment horizontal="center"/>
    </xf>
    <xf numFmtId="0" fontId="10" fillId="2" borderId="12" xfId="0" applyFont="1" applyFill="1" applyBorder="1"/>
    <xf numFmtId="0" fontId="10" fillId="2" borderId="15" xfId="0" applyFont="1" applyFill="1" applyBorder="1"/>
    <xf numFmtId="0" fontId="10" fillId="2" borderId="0" xfId="0" applyFont="1" applyFill="1" applyBorder="1" applyAlignment="1">
      <alignment horizontal="center"/>
    </xf>
    <xf numFmtId="0" fontId="10" fillId="2" borderId="22" xfId="0" applyFont="1" applyFill="1" applyBorder="1" applyAlignment="1">
      <alignment horizontal="center"/>
    </xf>
    <xf numFmtId="0" fontId="10" fillId="2" borderId="23" xfId="0" applyFont="1" applyFill="1" applyBorder="1" applyAlignment="1">
      <alignment horizontal="center"/>
    </xf>
    <xf numFmtId="0" fontId="10" fillId="2" borderId="14" xfId="0" applyFont="1" applyFill="1" applyBorder="1"/>
    <xf numFmtId="0" fontId="10" fillId="2" borderId="0" xfId="0" applyFont="1" applyFill="1" applyBorder="1"/>
    <xf numFmtId="0" fontId="10" fillId="2" borderId="28" xfId="0" applyFont="1" applyFill="1" applyBorder="1"/>
    <xf numFmtId="0" fontId="10" fillId="2" borderId="34" xfId="0" applyFont="1" applyFill="1" applyBorder="1"/>
    <xf numFmtId="0" fontId="10" fillId="2" borderId="2" xfId="0" applyFont="1" applyFill="1" applyBorder="1" applyAlignment="1"/>
    <xf numFmtId="0" fontId="10" fillId="2" borderId="30" xfId="0" applyFont="1" applyFill="1" applyBorder="1" applyAlignment="1">
      <alignment horizontal="center"/>
    </xf>
    <xf numFmtId="0" fontId="10" fillId="2" borderId="14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9" fontId="10" fillId="2" borderId="41" xfId="0" applyNumberFormat="1" applyFont="1" applyFill="1" applyBorder="1" applyAlignment="1">
      <alignment horizontal="center"/>
    </xf>
    <xf numFmtId="9" fontId="10" fillId="2" borderId="1" xfId="0" applyNumberFormat="1" applyFont="1" applyFill="1" applyBorder="1" applyAlignment="1">
      <alignment horizontal="center"/>
    </xf>
    <xf numFmtId="0" fontId="10" fillId="2" borderId="21" xfId="0" applyFont="1" applyFill="1" applyBorder="1" applyAlignment="1">
      <alignment horizontal="center"/>
    </xf>
    <xf numFmtId="0" fontId="10" fillId="2" borderId="8" xfId="0" applyFont="1" applyFill="1" applyBorder="1" applyAlignment="1">
      <alignment horizontal="center"/>
    </xf>
    <xf numFmtId="0" fontId="23" fillId="2" borderId="13" xfId="0" applyFont="1" applyFill="1" applyBorder="1" applyAlignment="1">
      <alignment horizontal="center"/>
    </xf>
    <xf numFmtId="0" fontId="22" fillId="2" borderId="13" xfId="0" applyFont="1" applyFill="1" applyBorder="1" applyAlignment="1">
      <alignment horizontal="center"/>
    </xf>
    <xf numFmtId="0" fontId="23" fillId="2" borderId="35" xfId="0" applyFont="1" applyFill="1" applyBorder="1" applyAlignment="1">
      <alignment horizontal="center"/>
    </xf>
    <xf numFmtId="0" fontId="23" fillId="2" borderId="5" xfId="0" applyFont="1" applyFill="1" applyBorder="1" applyAlignment="1">
      <alignment horizontal="center"/>
    </xf>
    <xf numFmtId="0" fontId="23" fillId="2" borderId="13" xfId="0" applyFont="1" applyFill="1" applyBorder="1" applyAlignment="1"/>
    <xf numFmtId="0" fontId="23" fillId="2" borderId="13" xfId="0" applyFont="1" applyFill="1" applyBorder="1"/>
    <xf numFmtId="0" fontId="23" fillId="2" borderId="19" xfId="0" applyFont="1" applyFill="1" applyBorder="1"/>
    <xf numFmtId="0" fontId="23" fillId="2" borderId="17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3" fillId="2" borderId="14" xfId="0" applyFont="1" applyFill="1" applyBorder="1"/>
    <xf numFmtId="0" fontId="23" fillId="2" borderId="14" xfId="0" applyFont="1" applyFill="1" applyBorder="1" applyAlignment="1">
      <alignment horizontal="center"/>
    </xf>
    <xf numFmtId="0" fontId="22" fillId="2" borderId="14" xfId="0" applyFont="1" applyFill="1" applyBorder="1" applyAlignment="1">
      <alignment horizontal="center"/>
    </xf>
    <xf numFmtId="0" fontId="23" fillId="2" borderId="31" xfId="0" applyFont="1" applyFill="1" applyBorder="1" applyAlignment="1">
      <alignment horizontal="center"/>
    </xf>
    <xf numFmtId="0" fontId="23" fillId="2" borderId="24" xfId="0" applyFont="1" applyFill="1" applyBorder="1" applyAlignment="1">
      <alignment horizontal="center"/>
    </xf>
    <xf numFmtId="0" fontId="23" fillId="2" borderId="10" xfId="0" applyFont="1" applyFill="1" applyBorder="1" applyAlignment="1">
      <alignment horizontal="center"/>
    </xf>
    <xf numFmtId="0" fontId="23" fillId="2" borderId="14" xfId="0" applyFont="1" applyFill="1" applyBorder="1" applyAlignment="1"/>
    <xf numFmtId="0" fontId="23" fillId="2" borderId="29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9" fontId="23" fillId="2" borderId="31" xfId="0" applyNumberFormat="1" applyFont="1" applyFill="1" applyBorder="1" applyAlignment="1">
      <alignment horizontal="center"/>
    </xf>
    <xf numFmtId="9" fontId="23" fillId="2" borderId="30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5:AJ68"/>
  <sheetViews>
    <sheetView topLeftCell="A30" workbookViewId="0">
      <selection activeCell="A61" sqref="A61:AI67"/>
    </sheetView>
  </sheetViews>
  <sheetFormatPr baseColWidth="10" defaultRowHeight="15"/>
  <cols>
    <col min="1" max="1" width="22.140625" customWidth="1"/>
    <col min="2" max="2" width="12.28515625" customWidth="1"/>
    <col min="3" max="3" width="14.85546875" customWidth="1"/>
    <col min="4" max="4" width="14.140625" customWidth="1"/>
    <col min="5" max="5" width="8" customWidth="1"/>
    <col min="6" max="6" width="13.5703125" customWidth="1"/>
    <col min="7" max="7" width="18" customWidth="1"/>
    <col min="8" max="9" width="9.5703125" customWidth="1"/>
    <col min="10" max="10" width="17" customWidth="1"/>
    <col min="11" max="11" width="13.5703125" customWidth="1"/>
    <col min="13" max="13" width="14.7109375" customWidth="1"/>
    <col min="24" max="24" width="12.85546875" customWidth="1"/>
    <col min="28" max="28" width="13.28515625" customWidth="1"/>
    <col min="31" max="31" width="11.5703125" customWidth="1"/>
    <col min="32" max="32" width="13.28515625" customWidth="1"/>
  </cols>
  <sheetData>
    <row r="5" spans="1:36" ht="15.75" thickBot="1">
      <c r="A5" s="464" t="s">
        <v>19</v>
      </c>
      <c r="B5" s="464"/>
      <c r="C5" s="464"/>
      <c r="D5" s="464"/>
      <c r="E5" s="464"/>
      <c r="F5" s="464"/>
      <c r="G5" s="464"/>
      <c r="H5" s="464"/>
      <c r="I5" s="464"/>
      <c r="J5" s="464"/>
      <c r="K5" s="464"/>
      <c r="L5" s="464"/>
      <c r="M5" s="464"/>
      <c r="N5" s="464"/>
      <c r="O5" s="464"/>
      <c r="P5" s="464"/>
      <c r="Q5" s="464"/>
      <c r="R5" s="464"/>
      <c r="S5" s="464"/>
      <c r="T5" s="464"/>
      <c r="U5" s="464"/>
      <c r="V5" s="464"/>
      <c r="W5" s="464"/>
      <c r="X5" s="464"/>
      <c r="Y5" s="464"/>
      <c r="Z5" s="464"/>
      <c r="AA5" s="464"/>
      <c r="AB5" s="464"/>
      <c r="AC5" s="464"/>
      <c r="AD5" s="464"/>
      <c r="AE5" s="464"/>
      <c r="AF5" s="464"/>
      <c r="AG5" s="464"/>
      <c r="AH5" s="464"/>
    </row>
    <row r="6" spans="1:36">
      <c r="A6" s="41" t="s">
        <v>0</v>
      </c>
      <c r="B6" s="42" t="s">
        <v>49</v>
      </c>
      <c r="C6" s="43" t="s">
        <v>49</v>
      </c>
      <c r="D6" s="43" t="s">
        <v>52</v>
      </c>
      <c r="E6" s="44" t="s">
        <v>1</v>
      </c>
      <c r="F6" s="44" t="s">
        <v>2</v>
      </c>
      <c r="G6" s="42" t="s">
        <v>116</v>
      </c>
      <c r="H6" s="32" t="s">
        <v>117</v>
      </c>
      <c r="I6" s="32" t="s">
        <v>119</v>
      </c>
      <c r="J6" s="45" t="s">
        <v>46</v>
      </c>
      <c r="K6" s="461" t="s">
        <v>3</v>
      </c>
      <c r="L6" s="462"/>
      <c r="M6" s="44" t="s">
        <v>6</v>
      </c>
      <c r="N6" s="44" t="s">
        <v>7</v>
      </c>
      <c r="O6" s="44" t="s">
        <v>8</v>
      </c>
      <c r="P6" s="44" t="s">
        <v>9</v>
      </c>
      <c r="Q6" s="44" t="s">
        <v>10</v>
      </c>
      <c r="R6" s="44" t="s">
        <v>11</v>
      </c>
      <c r="S6" s="44" t="s">
        <v>12</v>
      </c>
      <c r="T6" s="44" t="s">
        <v>13</v>
      </c>
      <c r="U6" s="46" t="s">
        <v>20</v>
      </c>
      <c r="V6" s="44" t="s">
        <v>38</v>
      </c>
      <c r="W6" s="47" t="s">
        <v>14</v>
      </c>
      <c r="X6" s="47" t="s">
        <v>15</v>
      </c>
      <c r="Y6" s="44" t="s">
        <v>16</v>
      </c>
      <c r="Z6" s="44" t="s">
        <v>128</v>
      </c>
      <c r="AA6" s="44" t="s">
        <v>131</v>
      </c>
      <c r="AB6" s="44" t="s">
        <v>48</v>
      </c>
      <c r="AC6" s="461" t="s">
        <v>17</v>
      </c>
      <c r="AD6" s="463"/>
      <c r="AE6" s="462"/>
      <c r="AF6" s="48" t="s">
        <v>18</v>
      </c>
      <c r="AG6" s="37" t="s">
        <v>124</v>
      </c>
      <c r="AH6" s="37" t="s">
        <v>126</v>
      </c>
      <c r="AI6" s="57" t="s">
        <v>135</v>
      </c>
      <c r="AJ6" s="1"/>
    </row>
    <row r="7" spans="1:36" ht="15.75" thickBot="1">
      <c r="A7" s="51"/>
      <c r="B7" s="30" t="s">
        <v>50</v>
      </c>
      <c r="C7" s="52" t="s">
        <v>51</v>
      </c>
      <c r="D7" s="52"/>
      <c r="E7" s="8"/>
      <c r="F7" s="8"/>
      <c r="G7" s="31"/>
      <c r="H7" s="53"/>
      <c r="I7" s="53" t="s">
        <v>120</v>
      </c>
      <c r="J7" s="33" t="s">
        <v>47</v>
      </c>
      <c r="K7" s="3" t="s">
        <v>4</v>
      </c>
      <c r="L7" s="3" t="s">
        <v>5</v>
      </c>
      <c r="M7" s="8"/>
      <c r="N7" s="8"/>
      <c r="O7" s="8"/>
      <c r="P7" s="8"/>
      <c r="Q7" s="8"/>
      <c r="R7" s="8"/>
      <c r="S7" s="8"/>
      <c r="T7" s="8"/>
      <c r="U7" s="9" t="s">
        <v>21</v>
      </c>
      <c r="V7" s="10" t="s">
        <v>39</v>
      </c>
      <c r="W7" s="8"/>
      <c r="X7" s="34">
        <v>19803</v>
      </c>
      <c r="Y7" s="34">
        <v>19803</v>
      </c>
      <c r="Z7" s="34" t="s">
        <v>129</v>
      </c>
      <c r="AA7" s="10" t="s">
        <v>132</v>
      </c>
      <c r="AB7" s="10" t="s">
        <v>123</v>
      </c>
      <c r="AC7" s="11">
        <v>0.25</v>
      </c>
      <c r="AD7" s="11">
        <v>0.5</v>
      </c>
      <c r="AE7" s="3" t="s">
        <v>5</v>
      </c>
      <c r="AF7" s="35"/>
      <c r="AG7" s="54" t="s">
        <v>125</v>
      </c>
      <c r="AH7" s="38" t="s">
        <v>127</v>
      </c>
      <c r="AI7" s="59"/>
      <c r="AJ7" s="1"/>
    </row>
    <row r="8" spans="1:36">
      <c r="A8" s="12" t="s">
        <v>55</v>
      </c>
      <c r="B8" s="29" t="s">
        <v>53</v>
      </c>
      <c r="C8" s="29" t="s">
        <v>54</v>
      </c>
      <c r="D8" s="13" t="s">
        <v>56</v>
      </c>
      <c r="E8" s="13">
        <v>6</v>
      </c>
      <c r="F8" s="13" t="s">
        <v>22</v>
      </c>
      <c r="G8" s="13" t="s">
        <v>22</v>
      </c>
      <c r="H8" s="13" t="s">
        <v>118</v>
      </c>
      <c r="I8" s="13" t="s">
        <v>121</v>
      </c>
      <c r="J8" s="14">
        <v>347820</v>
      </c>
      <c r="K8" s="15">
        <v>12</v>
      </c>
      <c r="L8" s="14">
        <v>83477</v>
      </c>
      <c r="M8" s="14">
        <v>74781</v>
      </c>
      <c r="N8" s="14">
        <v>959533</v>
      </c>
      <c r="O8" s="14">
        <v>121737</v>
      </c>
      <c r="P8" s="14">
        <v>48695</v>
      </c>
      <c r="Q8" s="14">
        <v>14366</v>
      </c>
      <c r="R8" s="14">
        <v>186146</v>
      </c>
      <c r="S8" s="14">
        <v>70936</v>
      </c>
      <c r="T8" s="14">
        <v>0</v>
      </c>
      <c r="U8" s="14">
        <v>0</v>
      </c>
      <c r="V8" s="14"/>
      <c r="W8" s="14">
        <v>0</v>
      </c>
      <c r="X8" s="14">
        <v>0</v>
      </c>
      <c r="Y8" s="14">
        <v>473837</v>
      </c>
      <c r="Z8" s="14">
        <v>0</v>
      </c>
      <c r="AA8" s="14"/>
      <c r="AB8" s="14">
        <v>1307353</v>
      </c>
      <c r="AC8" s="16">
        <v>0</v>
      </c>
      <c r="AD8" s="16">
        <v>0</v>
      </c>
      <c r="AE8" s="14">
        <v>0</v>
      </c>
      <c r="AF8" s="14">
        <f t="shared" ref="AF8:AF18" si="0">J8+L8+M8+N8+O8+P8+Q8+R8+S8+T8+U8+W8+X8+Y8+AB8+AE8</f>
        <v>3688681</v>
      </c>
      <c r="AG8" s="49">
        <v>39788</v>
      </c>
      <c r="AH8" s="13" t="s">
        <v>134</v>
      </c>
      <c r="AI8" s="61"/>
    </row>
    <row r="9" spans="1:36">
      <c r="A9" s="17" t="s">
        <v>60</v>
      </c>
      <c r="B9" s="23" t="s">
        <v>57</v>
      </c>
      <c r="C9" s="23" t="s">
        <v>58</v>
      </c>
      <c r="D9" s="18" t="s">
        <v>59</v>
      </c>
      <c r="E9" s="18">
        <v>8</v>
      </c>
      <c r="F9" s="18" t="s">
        <v>23</v>
      </c>
      <c r="G9" s="18" t="s">
        <v>24</v>
      </c>
      <c r="H9" s="18" t="s">
        <v>118</v>
      </c>
      <c r="I9" s="18" t="s">
        <v>121</v>
      </c>
      <c r="J9" s="19">
        <v>276817</v>
      </c>
      <c r="K9" s="20">
        <v>4</v>
      </c>
      <c r="L9" s="19">
        <v>22145</v>
      </c>
      <c r="M9" s="19">
        <v>59516</v>
      </c>
      <c r="N9" s="19">
        <v>552487</v>
      </c>
      <c r="O9" s="19">
        <v>96886</v>
      </c>
      <c r="P9" s="19">
        <v>38754</v>
      </c>
      <c r="Q9" s="19">
        <v>14366</v>
      </c>
      <c r="R9" s="19">
        <v>97907</v>
      </c>
      <c r="S9" s="19">
        <v>40365</v>
      </c>
      <c r="T9" s="19">
        <v>22660</v>
      </c>
      <c r="U9" s="19">
        <v>0</v>
      </c>
      <c r="V9" s="19"/>
      <c r="W9" s="19">
        <v>248791</v>
      </c>
      <c r="X9" s="19">
        <v>165861</v>
      </c>
      <c r="Y9" s="19">
        <v>0</v>
      </c>
      <c r="Z9" s="19">
        <v>0</v>
      </c>
      <c r="AA9" s="19"/>
      <c r="AB9" s="19">
        <v>0</v>
      </c>
      <c r="AC9" s="21">
        <v>0</v>
      </c>
      <c r="AD9" s="21">
        <v>0</v>
      </c>
      <c r="AE9" s="19">
        <v>0</v>
      </c>
      <c r="AF9" s="19">
        <f t="shared" si="0"/>
        <v>1636555</v>
      </c>
      <c r="AG9" s="40">
        <v>37622</v>
      </c>
      <c r="AH9" s="18" t="s">
        <v>134</v>
      </c>
      <c r="AI9" s="60"/>
    </row>
    <row r="10" spans="1:36">
      <c r="A10" s="17" t="s">
        <v>63</v>
      </c>
      <c r="B10" s="23" t="s">
        <v>61</v>
      </c>
      <c r="C10" s="23" t="s">
        <v>62</v>
      </c>
      <c r="D10" s="18" t="s">
        <v>59</v>
      </c>
      <c r="E10" s="18">
        <v>8</v>
      </c>
      <c r="F10" s="18" t="s">
        <v>23</v>
      </c>
      <c r="G10" s="18" t="s">
        <v>25</v>
      </c>
      <c r="H10" s="18" t="s">
        <v>118</v>
      </c>
      <c r="I10" s="18" t="s">
        <v>121</v>
      </c>
      <c r="J10" s="19">
        <v>73818</v>
      </c>
      <c r="K10" s="20">
        <v>1</v>
      </c>
      <c r="L10" s="19">
        <v>1476</v>
      </c>
      <c r="M10" s="19">
        <v>15871</v>
      </c>
      <c r="N10" s="19">
        <v>147330</v>
      </c>
      <c r="O10" s="19">
        <v>25836</v>
      </c>
      <c r="P10" s="19">
        <v>10334</v>
      </c>
      <c r="Q10" s="19">
        <v>3831</v>
      </c>
      <c r="R10" s="19">
        <v>26109</v>
      </c>
      <c r="S10" s="19">
        <v>10764</v>
      </c>
      <c r="T10" s="19">
        <v>6043</v>
      </c>
      <c r="U10" s="19">
        <v>0</v>
      </c>
      <c r="V10" s="19"/>
      <c r="W10" s="19">
        <v>0</v>
      </c>
      <c r="X10" s="19">
        <v>0</v>
      </c>
      <c r="Y10" s="19">
        <v>0</v>
      </c>
      <c r="Z10" s="19">
        <v>0</v>
      </c>
      <c r="AA10" s="19"/>
      <c r="AB10" s="19">
        <v>0</v>
      </c>
      <c r="AC10" s="21">
        <v>0</v>
      </c>
      <c r="AD10" s="21">
        <v>0</v>
      </c>
      <c r="AE10" s="19">
        <v>0</v>
      </c>
      <c r="AF10" s="19">
        <f t="shared" si="0"/>
        <v>321412</v>
      </c>
      <c r="AG10" s="40">
        <v>39448</v>
      </c>
      <c r="AH10" s="18" t="s">
        <v>134</v>
      </c>
      <c r="AI10" s="60"/>
    </row>
    <row r="11" spans="1:36">
      <c r="A11" s="17" t="s">
        <v>67</v>
      </c>
      <c r="B11" s="23" t="s">
        <v>64</v>
      </c>
      <c r="C11" s="23" t="s">
        <v>65</v>
      </c>
      <c r="D11" s="18" t="s">
        <v>66</v>
      </c>
      <c r="E11" s="18">
        <v>10</v>
      </c>
      <c r="F11" s="18" t="s">
        <v>23</v>
      </c>
      <c r="G11" s="18" t="s">
        <v>26</v>
      </c>
      <c r="H11" s="18" t="s">
        <v>118</v>
      </c>
      <c r="I11" s="18" t="s">
        <v>121</v>
      </c>
      <c r="J11" s="19">
        <v>233863</v>
      </c>
      <c r="K11" s="20">
        <v>4</v>
      </c>
      <c r="L11" s="19">
        <v>18709</v>
      </c>
      <c r="M11" s="19">
        <v>50281</v>
      </c>
      <c r="N11" s="19">
        <v>320889</v>
      </c>
      <c r="O11" s="19">
        <v>81852</v>
      </c>
      <c r="P11" s="19">
        <v>32741</v>
      </c>
      <c r="Q11" s="19">
        <v>14366</v>
      </c>
      <c r="R11" s="19">
        <v>55785</v>
      </c>
      <c r="S11" s="19">
        <v>23012</v>
      </c>
      <c r="T11" s="19">
        <v>22660</v>
      </c>
      <c r="U11" s="19">
        <v>0</v>
      </c>
      <c r="V11" s="19"/>
      <c r="W11" s="19">
        <v>0</v>
      </c>
      <c r="X11" s="19">
        <v>0</v>
      </c>
      <c r="Y11" s="19">
        <v>212153</v>
      </c>
      <c r="Z11" s="19">
        <v>0</v>
      </c>
      <c r="AA11" s="19"/>
      <c r="AB11" s="19">
        <v>0</v>
      </c>
      <c r="AC11" s="21">
        <v>23</v>
      </c>
      <c r="AD11" s="21">
        <v>0</v>
      </c>
      <c r="AE11" s="19">
        <v>83943</v>
      </c>
      <c r="AF11" s="19">
        <f t="shared" si="0"/>
        <v>1150254</v>
      </c>
      <c r="AG11" s="40">
        <v>37622</v>
      </c>
      <c r="AH11" s="18" t="s">
        <v>134</v>
      </c>
      <c r="AI11" s="60"/>
    </row>
    <row r="12" spans="1:36">
      <c r="A12" s="17" t="s">
        <v>70</v>
      </c>
      <c r="B12" s="23" t="s">
        <v>68</v>
      </c>
      <c r="C12" s="23" t="s">
        <v>69</v>
      </c>
      <c r="D12" s="18" t="s">
        <v>56</v>
      </c>
      <c r="E12" s="18">
        <v>10</v>
      </c>
      <c r="F12" s="18" t="s">
        <v>23</v>
      </c>
      <c r="G12" s="18" t="s">
        <v>27</v>
      </c>
      <c r="H12" s="18" t="s">
        <v>118</v>
      </c>
      <c r="I12" s="18" t="s">
        <v>121</v>
      </c>
      <c r="J12" s="19">
        <v>233863</v>
      </c>
      <c r="K12" s="20">
        <v>0</v>
      </c>
      <c r="L12" s="19">
        <v>0</v>
      </c>
      <c r="M12" s="19">
        <v>50281</v>
      </c>
      <c r="N12" s="19">
        <v>320889</v>
      </c>
      <c r="O12" s="19">
        <v>81852</v>
      </c>
      <c r="P12" s="19">
        <v>32741</v>
      </c>
      <c r="Q12" s="19">
        <v>14366</v>
      </c>
      <c r="R12" s="19">
        <v>55785</v>
      </c>
      <c r="S12" s="19">
        <v>23012</v>
      </c>
      <c r="T12" s="19">
        <v>22660</v>
      </c>
      <c r="U12" s="19">
        <v>0</v>
      </c>
      <c r="V12" s="19"/>
      <c r="W12" s="19">
        <v>0</v>
      </c>
      <c r="X12" s="19">
        <v>0</v>
      </c>
      <c r="Y12" s="19">
        <v>0</v>
      </c>
      <c r="Z12" s="19">
        <v>0</v>
      </c>
      <c r="AA12" s="19"/>
      <c r="AB12" s="19">
        <v>0</v>
      </c>
      <c r="AC12" s="21">
        <v>32</v>
      </c>
      <c r="AD12" s="21">
        <v>8</v>
      </c>
      <c r="AE12" s="19">
        <v>151827</v>
      </c>
      <c r="AF12" s="19">
        <f t="shared" si="0"/>
        <v>987276</v>
      </c>
      <c r="AG12" s="40">
        <v>40560</v>
      </c>
      <c r="AH12" s="18" t="s">
        <v>134</v>
      </c>
      <c r="AI12" s="60"/>
    </row>
    <row r="13" spans="1:36">
      <c r="A13" s="17" t="s">
        <v>74</v>
      </c>
      <c r="B13" s="23" t="s">
        <v>71</v>
      </c>
      <c r="C13" s="23" t="s">
        <v>72</v>
      </c>
      <c r="D13" s="18" t="s">
        <v>73</v>
      </c>
      <c r="E13" s="18">
        <v>10</v>
      </c>
      <c r="F13" s="18" t="s">
        <v>23</v>
      </c>
      <c r="G13" s="18" t="s">
        <v>28</v>
      </c>
      <c r="H13" s="18" t="s">
        <v>118</v>
      </c>
      <c r="I13" s="18" t="s">
        <v>121</v>
      </c>
      <c r="J13" s="19">
        <v>233863</v>
      </c>
      <c r="K13" s="20">
        <v>8</v>
      </c>
      <c r="L13" s="19">
        <v>37418</v>
      </c>
      <c r="M13" s="19">
        <v>50281</v>
      </c>
      <c r="N13" s="19">
        <v>320889</v>
      </c>
      <c r="O13" s="19">
        <v>81852</v>
      </c>
      <c r="P13" s="19">
        <v>32741</v>
      </c>
      <c r="Q13" s="19">
        <v>14366</v>
      </c>
      <c r="R13" s="19">
        <v>55785</v>
      </c>
      <c r="S13" s="19">
        <v>23012</v>
      </c>
      <c r="T13" s="19">
        <v>22660</v>
      </c>
      <c r="U13" s="19">
        <v>0</v>
      </c>
      <c r="V13" s="19"/>
      <c r="W13" s="19">
        <v>0</v>
      </c>
      <c r="X13" s="19">
        <v>0</v>
      </c>
      <c r="Y13" s="19">
        <v>212153</v>
      </c>
      <c r="Z13" s="19">
        <v>0</v>
      </c>
      <c r="AA13" s="19"/>
      <c r="AB13" s="19">
        <v>0</v>
      </c>
      <c r="AC13" s="21">
        <v>10</v>
      </c>
      <c r="AD13" s="21">
        <v>22</v>
      </c>
      <c r="AE13" s="19">
        <v>132849</v>
      </c>
      <c r="AF13" s="19">
        <f t="shared" si="0"/>
        <v>1217869</v>
      </c>
      <c r="AG13" s="40">
        <v>34700</v>
      </c>
      <c r="AH13" s="18" t="s">
        <v>134</v>
      </c>
      <c r="AI13" s="60"/>
    </row>
    <row r="14" spans="1:36">
      <c r="A14" s="17" t="s">
        <v>77</v>
      </c>
      <c r="B14" s="23" t="s">
        <v>75</v>
      </c>
      <c r="C14" s="23" t="s">
        <v>76</v>
      </c>
      <c r="D14" s="18" t="s">
        <v>66</v>
      </c>
      <c r="E14" s="18">
        <v>11</v>
      </c>
      <c r="F14" s="18" t="s">
        <v>29</v>
      </c>
      <c r="G14" s="18" t="s">
        <v>30</v>
      </c>
      <c r="H14" s="18" t="s">
        <v>118</v>
      </c>
      <c r="I14" s="18" t="s">
        <v>121</v>
      </c>
      <c r="J14" s="19">
        <v>216491</v>
      </c>
      <c r="K14" s="20">
        <v>4</v>
      </c>
      <c r="L14" s="19">
        <v>17319</v>
      </c>
      <c r="M14" s="19">
        <v>46546</v>
      </c>
      <c r="N14" s="19">
        <v>242468</v>
      </c>
      <c r="O14" s="19">
        <v>75772</v>
      </c>
      <c r="P14" s="19">
        <v>30309</v>
      </c>
      <c r="Q14" s="19">
        <v>14366</v>
      </c>
      <c r="R14" s="19">
        <v>41579</v>
      </c>
      <c r="S14" s="19">
        <v>17129</v>
      </c>
      <c r="T14" s="19">
        <v>22660</v>
      </c>
      <c r="U14" s="19">
        <v>0</v>
      </c>
      <c r="V14" s="19"/>
      <c r="W14" s="19">
        <v>0</v>
      </c>
      <c r="X14" s="19">
        <v>0</v>
      </c>
      <c r="Y14" s="19">
        <v>177811</v>
      </c>
      <c r="Z14" s="19">
        <v>0</v>
      </c>
      <c r="AA14" s="19"/>
      <c r="AB14" s="19">
        <v>0</v>
      </c>
      <c r="AC14" s="21">
        <v>34</v>
      </c>
      <c r="AD14" s="21">
        <v>0</v>
      </c>
      <c r="AE14" s="19">
        <v>102662</v>
      </c>
      <c r="AF14" s="19">
        <f t="shared" si="0"/>
        <v>1005112</v>
      </c>
      <c r="AG14" s="40">
        <v>37641</v>
      </c>
      <c r="AH14" s="18" t="s">
        <v>134</v>
      </c>
      <c r="AI14" s="60"/>
    </row>
    <row r="15" spans="1:36">
      <c r="A15" s="17" t="s">
        <v>81</v>
      </c>
      <c r="B15" s="23" t="s">
        <v>78</v>
      </c>
      <c r="C15" s="23" t="s">
        <v>79</v>
      </c>
      <c r="D15" s="18" t="s">
        <v>80</v>
      </c>
      <c r="E15" s="18">
        <v>11</v>
      </c>
      <c r="F15" s="18" t="s">
        <v>29</v>
      </c>
      <c r="G15" s="18" t="s">
        <v>31</v>
      </c>
      <c r="H15" s="18" t="s">
        <v>118</v>
      </c>
      <c r="I15" s="18" t="s">
        <v>121</v>
      </c>
      <c r="J15" s="19">
        <v>216491</v>
      </c>
      <c r="K15" s="20">
        <v>15</v>
      </c>
      <c r="L15" s="19">
        <v>64947</v>
      </c>
      <c r="M15" s="19">
        <v>46546</v>
      </c>
      <c r="N15" s="19">
        <v>242468</v>
      </c>
      <c r="O15" s="19">
        <v>75772</v>
      </c>
      <c r="P15" s="19">
        <v>30309</v>
      </c>
      <c r="Q15" s="19">
        <v>14366</v>
      </c>
      <c r="R15" s="19">
        <v>41579</v>
      </c>
      <c r="S15" s="19">
        <v>17129</v>
      </c>
      <c r="T15" s="19">
        <v>22660</v>
      </c>
      <c r="U15" s="19">
        <v>12971</v>
      </c>
      <c r="V15" s="19"/>
      <c r="W15" s="19">
        <v>0</v>
      </c>
      <c r="X15" s="19">
        <v>0</v>
      </c>
      <c r="Y15" s="19">
        <v>177811</v>
      </c>
      <c r="Z15" s="19">
        <v>0</v>
      </c>
      <c r="AA15" s="19"/>
      <c r="AB15" s="19">
        <v>0</v>
      </c>
      <c r="AC15" s="21">
        <v>31</v>
      </c>
      <c r="AD15" s="21">
        <v>9</v>
      </c>
      <c r="AE15" s="19">
        <v>126213</v>
      </c>
      <c r="AF15" s="19">
        <f t="shared" si="0"/>
        <v>1089262</v>
      </c>
      <c r="AG15" s="40">
        <v>29587</v>
      </c>
      <c r="AH15" s="18" t="s">
        <v>134</v>
      </c>
      <c r="AI15" s="60"/>
    </row>
    <row r="16" spans="1:36">
      <c r="A16" s="17" t="s">
        <v>84</v>
      </c>
      <c r="B16" s="23" t="s">
        <v>82</v>
      </c>
      <c r="C16" s="23" t="s">
        <v>83</v>
      </c>
      <c r="D16" s="18" t="s">
        <v>122</v>
      </c>
      <c r="E16" s="18">
        <v>13</v>
      </c>
      <c r="F16" s="18" t="s">
        <v>32</v>
      </c>
      <c r="G16" s="18" t="s">
        <v>33</v>
      </c>
      <c r="H16" s="18" t="s">
        <v>118</v>
      </c>
      <c r="I16" s="18" t="s">
        <v>121</v>
      </c>
      <c r="J16" s="19">
        <v>185660</v>
      </c>
      <c r="K16" s="20">
        <v>13</v>
      </c>
      <c r="L16" s="19">
        <v>48272</v>
      </c>
      <c r="M16" s="19">
        <v>39917</v>
      </c>
      <c r="N16" s="19">
        <v>133182</v>
      </c>
      <c r="O16" s="19">
        <v>64981</v>
      </c>
      <c r="P16" s="19">
        <v>25992</v>
      </c>
      <c r="Q16" s="19">
        <v>51878</v>
      </c>
      <c r="R16" s="19">
        <v>25962</v>
      </c>
      <c r="S16" s="19">
        <v>9873</v>
      </c>
      <c r="T16" s="19">
        <v>37438</v>
      </c>
      <c r="U16" s="19">
        <v>0</v>
      </c>
      <c r="V16" s="19"/>
      <c r="W16" s="19">
        <v>0</v>
      </c>
      <c r="X16" s="19">
        <v>0</v>
      </c>
      <c r="Y16" s="19">
        <v>146325</v>
      </c>
      <c r="Z16" s="19">
        <v>0</v>
      </c>
      <c r="AA16" s="19"/>
      <c r="AB16" s="19">
        <v>0</v>
      </c>
      <c r="AC16" s="21">
        <v>0</v>
      </c>
      <c r="AD16" s="21">
        <v>0</v>
      </c>
      <c r="AE16" s="19">
        <v>0</v>
      </c>
      <c r="AF16" s="19">
        <f t="shared" si="0"/>
        <v>769480</v>
      </c>
      <c r="AG16" s="40">
        <v>30682</v>
      </c>
      <c r="AH16" s="18" t="s">
        <v>134</v>
      </c>
      <c r="AI16" s="60"/>
    </row>
    <row r="17" spans="1:35">
      <c r="A17" s="17" t="s">
        <v>87</v>
      </c>
      <c r="B17" s="23" t="s">
        <v>85</v>
      </c>
      <c r="C17" s="23" t="s">
        <v>86</v>
      </c>
      <c r="D17" s="18" t="s">
        <v>34</v>
      </c>
      <c r="E17" s="18">
        <v>14</v>
      </c>
      <c r="F17" s="18" t="s">
        <v>34</v>
      </c>
      <c r="G17" s="18" t="s">
        <v>35</v>
      </c>
      <c r="H17" s="18" t="s">
        <v>118</v>
      </c>
      <c r="I17" s="18" t="s">
        <v>121</v>
      </c>
      <c r="J17" s="19">
        <v>171931</v>
      </c>
      <c r="K17" s="20">
        <v>15</v>
      </c>
      <c r="L17" s="19">
        <v>51579</v>
      </c>
      <c r="M17" s="19">
        <v>36965</v>
      </c>
      <c r="N17" s="19">
        <v>100603</v>
      </c>
      <c r="O17" s="19">
        <v>60176</v>
      </c>
      <c r="P17" s="19">
        <v>24070</v>
      </c>
      <c r="Q17" s="19">
        <v>51464</v>
      </c>
      <c r="R17" s="19">
        <v>19574</v>
      </c>
      <c r="S17" s="19">
        <v>7301</v>
      </c>
      <c r="T17" s="19">
        <v>37438</v>
      </c>
      <c r="U17" s="19">
        <v>0</v>
      </c>
      <c r="V17" s="19"/>
      <c r="W17" s="19">
        <v>0</v>
      </c>
      <c r="X17" s="19">
        <v>0</v>
      </c>
      <c r="Y17" s="19">
        <v>129575</v>
      </c>
      <c r="Z17" s="19">
        <v>0</v>
      </c>
      <c r="AA17" s="19"/>
      <c r="AB17" s="19">
        <v>0</v>
      </c>
      <c r="AC17" s="21">
        <v>19</v>
      </c>
      <c r="AD17" s="21">
        <v>15</v>
      </c>
      <c r="AE17" s="19">
        <v>66341</v>
      </c>
      <c r="AF17" s="19">
        <f t="shared" si="0"/>
        <v>757017</v>
      </c>
      <c r="AG17" s="40">
        <v>29221</v>
      </c>
      <c r="AH17" s="18" t="s">
        <v>134</v>
      </c>
      <c r="AI17" s="60"/>
    </row>
    <row r="18" spans="1:35">
      <c r="A18" s="17" t="s">
        <v>90</v>
      </c>
      <c r="B18" s="23" t="s">
        <v>88</v>
      </c>
      <c r="C18" s="23" t="s">
        <v>89</v>
      </c>
      <c r="D18" s="18" t="s">
        <v>80</v>
      </c>
      <c r="E18" s="18">
        <v>15</v>
      </c>
      <c r="F18" s="18" t="s">
        <v>34</v>
      </c>
      <c r="G18" s="18" t="s">
        <v>36</v>
      </c>
      <c r="H18" s="18" t="s">
        <v>118</v>
      </c>
      <c r="I18" s="18" t="s">
        <v>121</v>
      </c>
      <c r="J18" s="19">
        <v>159305</v>
      </c>
      <c r="K18" s="20">
        <v>11</v>
      </c>
      <c r="L18" s="19">
        <v>35047</v>
      </c>
      <c r="M18" s="19">
        <v>34251</v>
      </c>
      <c r="N18" s="19">
        <v>80806</v>
      </c>
      <c r="O18" s="19">
        <v>55757</v>
      </c>
      <c r="P18" s="19">
        <v>22303</v>
      </c>
      <c r="Q18" s="19">
        <v>44318</v>
      </c>
      <c r="R18" s="19">
        <v>15180</v>
      </c>
      <c r="S18" s="19">
        <v>5711</v>
      </c>
      <c r="T18" s="19">
        <v>37438</v>
      </c>
      <c r="U18" s="19">
        <v>10088</v>
      </c>
      <c r="V18" s="19"/>
      <c r="W18" s="19">
        <v>0</v>
      </c>
      <c r="X18" s="19">
        <v>0</v>
      </c>
      <c r="Y18" s="19">
        <v>115390</v>
      </c>
      <c r="Z18" s="19">
        <v>0</v>
      </c>
      <c r="AA18" s="19"/>
      <c r="AB18" s="19">
        <v>0</v>
      </c>
      <c r="AC18" s="21">
        <v>23</v>
      </c>
      <c r="AD18" s="21">
        <v>0</v>
      </c>
      <c r="AE18" s="19">
        <v>36333</v>
      </c>
      <c r="AF18" s="19">
        <f t="shared" si="0"/>
        <v>651927</v>
      </c>
      <c r="AG18" s="40">
        <v>32082</v>
      </c>
      <c r="AH18" s="18" t="s">
        <v>134</v>
      </c>
      <c r="AI18" s="60"/>
    </row>
    <row r="19" spans="1:35">
      <c r="A19" s="17" t="s">
        <v>109</v>
      </c>
      <c r="B19" s="23" t="s">
        <v>78</v>
      </c>
      <c r="C19" s="23" t="s">
        <v>79</v>
      </c>
      <c r="D19" s="18" t="s">
        <v>122</v>
      </c>
      <c r="E19" s="18">
        <v>16</v>
      </c>
      <c r="F19" s="18" t="s">
        <v>34</v>
      </c>
      <c r="G19" s="18" t="s">
        <v>37</v>
      </c>
      <c r="H19" s="18" t="s">
        <v>118</v>
      </c>
      <c r="I19" s="18" t="s">
        <v>121</v>
      </c>
      <c r="J19" s="19">
        <v>146855</v>
      </c>
      <c r="K19" s="22">
        <v>9</v>
      </c>
      <c r="L19" s="19">
        <v>26434</v>
      </c>
      <c r="M19" s="19">
        <v>31574</v>
      </c>
      <c r="N19" s="19">
        <v>79362</v>
      </c>
      <c r="O19" s="19">
        <v>51399</v>
      </c>
      <c r="P19" s="19">
        <v>20560</v>
      </c>
      <c r="Q19" s="19">
        <v>46693</v>
      </c>
      <c r="R19" s="19">
        <v>14787</v>
      </c>
      <c r="S19" s="19">
        <v>5548</v>
      </c>
      <c r="T19" s="19">
        <v>37438</v>
      </c>
      <c r="U19" s="19">
        <v>0</v>
      </c>
      <c r="V19" s="19">
        <v>1549</v>
      </c>
      <c r="W19" s="19">
        <v>0</v>
      </c>
      <c r="X19" s="19">
        <v>0</v>
      </c>
      <c r="Y19" s="19">
        <v>111260</v>
      </c>
      <c r="Z19" s="19">
        <v>0</v>
      </c>
      <c r="AA19" s="19"/>
      <c r="AB19" s="19">
        <v>0</v>
      </c>
      <c r="AC19" s="21">
        <v>10</v>
      </c>
      <c r="AD19" s="21">
        <v>3</v>
      </c>
      <c r="AE19" s="19">
        <v>20241</v>
      </c>
      <c r="AF19" s="19">
        <f t="shared" ref="AF19:AF28" si="1">J19+L19+M19+N19+O19+P19+Q19+R19+S19+T19+U19+ V19 +W19+X19+Y19+AB19+AE19</f>
        <v>593700</v>
      </c>
      <c r="AG19" s="40">
        <v>33970</v>
      </c>
      <c r="AH19" s="18" t="s">
        <v>134</v>
      </c>
      <c r="AI19" s="60"/>
    </row>
    <row r="20" spans="1:35">
      <c r="A20" s="17" t="s">
        <v>110</v>
      </c>
      <c r="B20" s="23" t="s">
        <v>91</v>
      </c>
      <c r="C20" s="23" t="s">
        <v>92</v>
      </c>
      <c r="D20" s="18"/>
      <c r="E20" s="18">
        <v>17</v>
      </c>
      <c r="F20" s="18" t="s">
        <v>34</v>
      </c>
      <c r="G20" s="18" t="s">
        <v>35</v>
      </c>
      <c r="H20" s="18" t="s">
        <v>118</v>
      </c>
      <c r="I20" s="18" t="s">
        <v>121</v>
      </c>
      <c r="J20" s="19">
        <v>136223</v>
      </c>
      <c r="K20" s="22">
        <v>10</v>
      </c>
      <c r="L20" s="19">
        <v>27245</v>
      </c>
      <c r="M20" s="19">
        <v>29288</v>
      </c>
      <c r="N20" s="19">
        <v>61361</v>
      </c>
      <c r="O20" s="19">
        <v>47678</v>
      </c>
      <c r="P20" s="19">
        <v>19071</v>
      </c>
      <c r="Q20" s="19">
        <v>43439</v>
      </c>
      <c r="R20" s="19">
        <v>10655</v>
      </c>
      <c r="S20" s="19">
        <v>3977</v>
      </c>
      <c r="T20" s="19">
        <v>37438</v>
      </c>
      <c r="U20" s="19">
        <v>0</v>
      </c>
      <c r="V20" s="19">
        <v>6196</v>
      </c>
      <c r="W20" s="19">
        <v>0</v>
      </c>
      <c r="X20" s="19">
        <v>0</v>
      </c>
      <c r="Y20" s="19">
        <v>99828</v>
      </c>
      <c r="Z20" s="19">
        <v>0</v>
      </c>
      <c r="AA20" s="19"/>
      <c r="AB20" s="19">
        <v>0</v>
      </c>
      <c r="AC20" s="21">
        <v>0</v>
      </c>
      <c r="AD20" s="21">
        <v>0</v>
      </c>
      <c r="AE20" s="19">
        <v>0</v>
      </c>
      <c r="AF20" s="19">
        <f t="shared" si="1"/>
        <v>522399</v>
      </c>
      <c r="AG20" s="40">
        <v>32874</v>
      </c>
      <c r="AH20" s="18" t="s">
        <v>134</v>
      </c>
      <c r="AI20" s="60"/>
    </row>
    <row r="21" spans="1:35">
      <c r="A21" s="17" t="s">
        <v>97</v>
      </c>
      <c r="B21" s="23" t="s">
        <v>93</v>
      </c>
      <c r="C21" s="23" t="s">
        <v>94</v>
      </c>
      <c r="D21" s="18"/>
      <c r="E21" s="18">
        <v>17</v>
      </c>
      <c r="F21" s="18" t="s">
        <v>40</v>
      </c>
      <c r="G21" s="18" t="s">
        <v>41</v>
      </c>
      <c r="H21" s="18" t="s">
        <v>118</v>
      </c>
      <c r="I21" s="18" t="s">
        <v>121</v>
      </c>
      <c r="J21" s="19">
        <v>136223</v>
      </c>
      <c r="K21" s="22">
        <v>12</v>
      </c>
      <c r="L21" s="19">
        <v>32694</v>
      </c>
      <c r="M21" s="19">
        <v>29288</v>
      </c>
      <c r="N21" s="19">
        <v>61361</v>
      </c>
      <c r="O21" s="19">
        <v>47678</v>
      </c>
      <c r="P21" s="19">
        <v>19071</v>
      </c>
      <c r="Q21" s="19">
        <v>43439</v>
      </c>
      <c r="R21" s="19">
        <v>10655</v>
      </c>
      <c r="S21" s="19">
        <v>3977</v>
      </c>
      <c r="T21" s="19">
        <v>37438</v>
      </c>
      <c r="U21" s="19">
        <v>0</v>
      </c>
      <c r="V21" s="19">
        <v>4647</v>
      </c>
      <c r="W21" s="19">
        <v>0</v>
      </c>
      <c r="X21" s="19">
        <v>0</v>
      </c>
      <c r="Y21" s="19">
        <v>99828</v>
      </c>
      <c r="Z21" s="19">
        <v>0</v>
      </c>
      <c r="AA21" s="19"/>
      <c r="AB21" s="19">
        <v>0</v>
      </c>
      <c r="AC21" s="21">
        <v>0</v>
      </c>
      <c r="AD21" s="21">
        <v>0</v>
      </c>
      <c r="AE21" s="19">
        <v>0</v>
      </c>
      <c r="AF21" s="19">
        <f t="shared" si="1"/>
        <v>526299</v>
      </c>
      <c r="AG21" s="40">
        <v>31413</v>
      </c>
      <c r="AH21" s="18" t="s">
        <v>134</v>
      </c>
      <c r="AI21" s="60"/>
    </row>
    <row r="22" spans="1:35">
      <c r="A22" s="17" t="s">
        <v>98</v>
      </c>
      <c r="B22" s="23" t="s">
        <v>95</v>
      </c>
      <c r="C22" s="23" t="s">
        <v>96</v>
      </c>
      <c r="D22" s="18"/>
      <c r="E22" s="18">
        <v>17</v>
      </c>
      <c r="F22" s="18" t="s">
        <v>40</v>
      </c>
      <c r="G22" s="18" t="s">
        <v>41</v>
      </c>
      <c r="H22" s="18" t="s">
        <v>118</v>
      </c>
      <c r="I22" s="18" t="s">
        <v>121</v>
      </c>
      <c r="J22" s="19">
        <v>136223</v>
      </c>
      <c r="K22" s="22">
        <v>8</v>
      </c>
      <c r="L22" s="19">
        <v>21796</v>
      </c>
      <c r="M22" s="19">
        <v>29288</v>
      </c>
      <c r="N22" s="19">
        <v>61361</v>
      </c>
      <c r="O22" s="19">
        <v>47678</v>
      </c>
      <c r="P22" s="19">
        <v>19071</v>
      </c>
      <c r="Q22" s="19">
        <v>43439</v>
      </c>
      <c r="R22" s="19">
        <v>10655</v>
      </c>
      <c r="S22" s="19">
        <v>3977</v>
      </c>
      <c r="T22" s="19">
        <v>37438</v>
      </c>
      <c r="U22" s="19">
        <v>0</v>
      </c>
      <c r="V22" s="19">
        <v>6196</v>
      </c>
      <c r="W22" s="19">
        <v>0</v>
      </c>
      <c r="X22" s="19">
        <v>0</v>
      </c>
      <c r="Y22" s="19">
        <v>99828</v>
      </c>
      <c r="Z22" s="19">
        <v>0</v>
      </c>
      <c r="AA22" s="19"/>
      <c r="AB22" s="19">
        <v>0</v>
      </c>
      <c r="AC22" s="21">
        <v>42</v>
      </c>
      <c r="AD22" s="21">
        <v>0</v>
      </c>
      <c r="AE22" s="19">
        <v>54596</v>
      </c>
      <c r="AF22" s="19">
        <f t="shared" si="1"/>
        <v>571546</v>
      </c>
      <c r="AG22" s="40">
        <v>31048</v>
      </c>
      <c r="AH22" s="18" t="s">
        <v>134</v>
      </c>
      <c r="AI22" s="60"/>
    </row>
    <row r="23" spans="1:35">
      <c r="A23" s="17" t="s">
        <v>100</v>
      </c>
      <c r="B23" s="23" t="s">
        <v>99</v>
      </c>
      <c r="C23" s="23" t="s">
        <v>96</v>
      </c>
      <c r="D23" s="18"/>
      <c r="E23" s="18">
        <v>17</v>
      </c>
      <c r="F23" s="18" t="s">
        <v>40</v>
      </c>
      <c r="G23" s="18" t="s">
        <v>41</v>
      </c>
      <c r="H23" s="18" t="s">
        <v>118</v>
      </c>
      <c r="I23" s="18" t="s">
        <v>121</v>
      </c>
      <c r="J23" s="19">
        <v>136223</v>
      </c>
      <c r="K23" s="22">
        <v>9</v>
      </c>
      <c r="L23" s="19">
        <v>24520</v>
      </c>
      <c r="M23" s="19">
        <v>29288</v>
      </c>
      <c r="N23" s="19">
        <v>61361</v>
      </c>
      <c r="O23" s="19">
        <v>47678</v>
      </c>
      <c r="P23" s="19">
        <v>19071</v>
      </c>
      <c r="Q23" s="19">
        <v>43439</v>
      </c>
      <c r="R23" s="19">
        <v>10655</v>
      </c>
      <c r="S23" s="19">
        <v>3977</v>
      </c>
      <c r="T23" s="19">
        <v>37438</v>
      </c>
      <c r="U23" s="19">
        <v>0</v>
      </c>
      <c r="V23" s="19">
        <v>6196</v>
      </c>
      <c r="W23" s="19">
        <v>0</v>
      </c>
      <c r="X23" s="19">
        <v>0</v>
      </c>
      <c r="Y23" s="19">
        <v>99828</v>
      </c>
      <c r="Z23" s="19">
        <v>0</v>
      </c>
      <c r="AA23" s="19"/>
      <c r="AB23" s="19">
        <v>0</v>
      </c>
      <c r="AC23" s="21">
        <v>28</v>
      </c>
      <c r="AD23" s="21">
        <v>27</v>
      </c>
      <c r="AE23" s="19">
        <v>78562</v>
      </c>
      <c r="AF23" s="19">
        <f t="shared" si="1"/>
        <v>598236</v>
      </c>
      <c r="AG23" s="40">
        <v>33725</v>
      </c>
      <c r="AH23" s="18" t="s">
        <v>134</v>
      </c>
      <c r="AI23" s="60"/>
    </row>
    <row r="24" spans="1:35">
      <c r="A24" s="17" t="s">
        <v>111</v>
      </c>
      <c r="B24" s="23" t="s">
        <v>101</v>
      </c>
      <c r="C24" s="23" t="s">
        <v>102</v>
      </c>
      <c r="D24" s="18"/>
      <c r="E24" s="18">
        <v>18</v>
      </c>
      <c r="F24" s="18" t="s">
        <v>40</v>
      </c>
      <c r="G24" s="18" t="s">
        <v>41</v>
      </c>
      <c r="H24" s="18" t="s">
        <v>118</v>
      </c>
      <c r="I24" s="18" t="s">
        <v>121</v>
      </c>
      <c r="J24" s="19">
        <v>126116</v>
      </c>
      <c r="K24" s="22">
        <v>8</v>
      </c>
      <c r="L24" s="19">
        <v>20179</v>
      </c>
      <c r="M24" s="19">
        <v>27115</v>
      </c>
      <c r="N24" s="19">
        <v>59422</v>
      </c>
      <c r="O24" s="19">
        <v>44141</v>
      </c>
      <c r="P24" s="19">
        <v>17656</v>
      </c>
      <c r="Q24" s="19">
        <v>43439</v>
      </c>
      <c r="R24" s="19">
        <v>9743</v>
      </c>
      <c r="S24" s="19">
        <v>3600</v>
      </c>
      <c r="T24" s="19">
        <v>37438</v>
      </c>
      <c r="U24" s="19">
        <v>0</v>
      </c>
      <c r="V24" s="19">
        <v>4647</v>
      </c>
      <c r="W24" s="19">
        <v>0</v>
      </c>
      <c r="X24" s="19">
        <v>0</v>
      </c>
      <c r="Y24" s="19">
        <v>95510</v>
      </c>
      <c r="Z24" s="19">
        <v>0</v>
      </c>
      <c r="AA24" s="19"/>
      <c r="AB24" s="19">
        <v>0</v>
      </c>
      <c r="AC24" s="21">
        <v>0</v>
      </c>
      <c r="AD24" s="21">
        <v>18</v>
      </c>
      <c r="AE24" s="19">
        <v>26366</v>
      </c>
      <c r="AF24" s="19">
        <f t="shared" si="1"/>
        <v>515372</v>
      </c>
      <c r="AG24" s="40">
        <v>34700</v>
      </c>
      <c r="AH24" s="18" t="s">
        <v>134</v>
      </c>
      <c r="AI24" s="60"/>
    </row>
    <row r="25" spans="1:35">
      <c r="A25" s="17" t="s">
        <v>112</v>
      </c>
      <c r="B25" s="23" t="s">
        <v>103</v>
      </c>
      <c r="C25" s="23" t="s">
        <v>104</v>
      </c>
      <c r="D25" s="18" t="s">
        <v>66</v>
      </c>
      <c r="E25" s="18">
        <v>13</v>
      </c>
      <c r="F25" s="18" t="s">
        <v>32</v>
      </c>
      <c r="G25" s="18" t="s">
        <v>42</v>
      </c>
      <c r="H25" s="18" t="s">
        <v>118</v>
      </c>
      <c r="I25" s="18" t="s">
        <v>121</v>
      </c>
      <c r="J25" s="19">
        <v>185660</v>
      </c>
      <c r="K25" s="22">
        <v>1</v>
      </c>
      <c r="L25" s="19">
        <v>3713</v>
      </c>
      <c r="M25" s="19">
        <v>39917</v>
      </c>
      <c r="N25" s="19">
        <v>133182</v>
      </c>
      <c r="O25" s="19">
        <v>64981</v>
      </c>
      <c r="P25" s="19">
        <v>25992</v>
      </c>
      <c r="Q25" s="19">
        <v>51878</v>
      </c>
      <c r="R25" s="19">
        <v>25962</v>
      </c>
      <c r="S25" s="19">
        <v>9873</v>
      </c>
      <c r="T25" s="19">
        <v>37438</v>
      </c>
      <c r="U25" s="19">
        <v>0</v>
      </c>
      <c r="V25" s="19">
        <v>0</v>
      </c>
      <c r="W25" s="19"/>
      <c r="X25" s="19"/>
      <c r="Y25" s="19">
        <v>146325</v>
      </c>
      <c r="Z25" s="19">
        <v>0</v>
      </c>
      <c r="AA25" s="19"/>
      <c r="AB25" s="23">
        <v>0</v>
      </c>
      <c r="AC25" s="18">
        <v>2</v>
      </c>
      <c r="AD25" s="18">
        <v>7</v>
      </c>
      <c r="AE25" s="19">
        <v>21815</v>
      </c>
      <c r="AF25" s="19">
        <f t="shared" si="1"/>
        <v>746736</v>
      </c>
      <c r="AG25" s="40">
        <v>39815</v>
      </c>
      <c r="AH25" s="40">
        <v>40908</v>
      </c>
      <c r="AI25" s="60"/>
    </row>
    <row r="26" spans="1:35">
      <c r="A26" s="17" t="s">
        <v>113</v>
      </c>
      <c r="B26" s="23" t="s">
        <v>58</v>
      </c>
      <c r="C26" s="23" t="s">
        <v>105</v>
      </c>
      <c r="D26" s="18" t="s">
        <v>106</v>
      </c>
      <c r="E26" s="18">
        <v>13</v>
      </c>
      <c r="F26" s="18" t="s">
        <v>32</v>
      </c>
      <c r="G26" s="18" t="s">
        <v>33</v>
      </c>
      <c r="H26" s="18" t="s">
        <v>118</v>
      </c>
      <c r="I26" s="18" t="s">
        <v>121</v>
      </c>
      <c r="J26" s="19">
        <v>185660</v>
      </c>
      <c r="K26" s="22">
        <v>1</v>
      </c>
      <c r="L26" s="19">
        <v>3713</v>
      </c>
      <c r="M26" s="19">
        <v>39917</v>
      </c>
      <c r="N26" s="19">
        <v>133182</v>
      </c>
      <c r="O26" s="19">
        <v>64981</v>
      </c>
      <c r="P26" s="19">
        <v>25992</v>
      </c>
      <c r="Q26" s="19">
        <v>51878</v>
      </c>
      <c r="R26" s="19">
        <v>25962</v>
      </c>
      <c r="S26" s="19">
        <v>9873</v>
      </c>
      <c r="T26" s="19">
        <v>37438</v>
      </c>
      <c r="U26" s="19">
        <v>0</v>
      </c>
      <c r="V26" s="19">
        <v>0</v>
      </c>
      <c r="W26" s="19">
        <v>0</v>
      </c>
      <c r="X26" s="19">
        <v>0</v>
      </c>
      <c r="Y26" s="19">
        <v>146325</v>
      </c>
      <c r="Z26" s="19">
        <v>0</v>
      </c>
      <c r="AA26" s="19"/>
      <c r="AB26" s="23">
        <v>0</v>
      </c>
      <c r="AC26" s="18"/>
      <c r="AD26" s="18">
        <v>0</v>
      </c>
      <c r="AE26" s="19">
        <v>0</v>
      </c>
      <c r="AF26" s="19">
        <f t="shared" si="1"/>
        <v>724921</v>
      </c>
      <c r="AG26" s="40">
        <v>39797</v>
      </c>
      <c r="AH26" s="40">
        <v>40908</v>
      </c>
      <c r="AI26" s="60"/>
    </row>
    <row r="27" spans="1:35">
      <c r="A27" s="17" t="s">
        <v>114</v>
      </c>
      <c r="B27" s="23" t="s">
        <v>76</v>
      </c>
      <c r="C27" s="23" t="s">
        <v>83</v>
      </c>
      <c r="D27" s="18"/>
      <c r="E27" s="18">
        <v>15</v>
      </c>
      <c r="F27" s="18" t="s">
        <v>34</v>
      </c>
      <c r="G27" s="18" t="s">
        <v>43</v>
      </c>
      <c r="H27" s="18" t="s">
        <v>118</v>
      </c>
      <c r="I27" s="18" t="s">
        <v>121</v>
      </c>
      <c r="J27" s="19">
        <v>159305</v>
      </c>
      <c r="K27" s="22">
        <v>2</v>
      </c>
      <c r="L27" s="19">
        <v>6372</v>
      </c>
      <c r="M27" s="19">
        <v>34251</v>
      </c>
      <c r="N27" s="19">
        <v>80806</v>
      </c>
      <c r="O27" s="19">
        <v>55757</v>
      </c>
      <c r="P27" s="19">
        <v>22303</v>
      </c>
      <c r="Q27" s="19">
        <v>44318</v>
      </c>
      <c r="R27" s="19">
        <v>15180</v>
      </c>
      <c r="S27" s="19">
        <v>5711</v>
      </c>
      <c r="T27" s="19">
        <v>37438</v>
      </c>
      <c r="U27" s="19">
        <v>0</v>
      </c>
      <c r="V27" s="19">
        <v>0</v>
      </c>
      <c r="W27" s="19">
        <v>0</v>
      </c>
      <c r="X27" s="19">
        <v>0</v>
      </c>
      <c r="Y27" s="19">
        <v>115390</v>
      </c>
      <c r="Z27" s="19">
        <v>0</v>
      </c>
      <c r="AA27" s="19"/>
      <c r="AB27" s="19">
        <v>0</v>
      </c>
      <c r="AC27" s="18">
        <v>40</v>
      </c>
      <c r="AD27" s="18"/>
      <c r="AE27" s="19">
        <v>63187</v>
      </c>
      <c r="AF27" s="19">
        <f t="shared" si="1"/>
        <v>640018</v>
      </c>
      <c r="AG27" s="40">
        <v>37987</v>
      </c>
      <c r="AH27" s="40">
        <v>40908</v>
      </c>
      <c r="AI27" s="60"/>
    </row>
    <row r="28" spans="1:35">
      <c r="A28" s="17" t="s">
        <v>115</v>
      </c>
      <c r="B28" s="23" t="s">
        <v>107</v>
      </c>
      <c r="C28" s="23" t="s">
        <v>108</v>
      </c>
      <c r="D28" s="18"/>
      <c r="E28" s="18">
        <v>15</v>
      </c>
      <c r="F28" s="18" t="s">
        <v>44</v>
      </c>
      <c r="G28" s="18" t="s">
        <v>45</v>
      </c>
      <c r="H28" s="18" t="s">
        <v>118</v>
      </c>
      <c r="I28" s="18" t="s">
        <v>121</v>
      </c>
      <c r="J28" s="19">
        <v>159305</v>
      </c>
      <c r="K28" s="22">
        <v>2</v>
      </c>
      <c r="L28" s="19">
        <v>6372</v>
      </c>
      <c r="M28" s="19">
        <v>34251</v>
      </c>
      <c r="N28" s="19">
        <v>80806</v>
      </c>
      <c r="O28" s="19">
        <v>55757</v>
      </c>
      <c r="P28" s="19">
        <v>22303</v>
      </c>
      <c r="Q28" s="19">
        <v>44318</v>
      </c>
      <c r="R28" s="19">
        <v>15180</v>
      </c>
      <c r="S28" s="19">
        <v>5711</v>
      </c>
      <c r="T28" s="19">
        <v>37438</v>
      </c>
      <c r="U28" s="19">
        <v>0</v>
      </c>
      <c r="V28" s="19">
        <v>6196</v>
      </c>
      <c r="W28" s="19">
        <v>0</v>
      </c>
      <c r="X28" s="19">
        <v>0</v>
      </c>
      <c r="Y28" s="19">
        <v>115390</v>
      </c>
      <c r="Z28" s="19">
        <v>0</v>
      </c>
      <c r="AA28" s="19"/>
      <c r="AB28" s="23">
        <v>0</v>
      </c>
      <c r="AC28" s="18">
        <v>0</v>
      </c>
      <c r="AD28" s="18">
        <v>0</v>
      </c>
      <c r="AE28" s="19">
        <v>0</v>
      </c>
      <c r="AF28" s="19">
        <f t="shared" si="1"/>
        <v>583027</v>
      </c>
      <c r="AG28" s="40">
        <v>38718</v>
      </c>
      <c r="AH28" s="40">
        <v>40908</v>
      </c>
      <c r="AI28" s="60"/>
    </row>
    <row r="29" spans="1:35" ht="15.75" thickBot="1">
      <c r="A29" s="24"/>
      <c r="B29" s="25"/>
      <c r="C29" s="25"/>
      <c r="D29" s="25"/>
      <c r="E29" s="25"/>
      <c r="F29" s="25"/>
      <c r="G29" s="25"/>
      <c r="H29" s="25"/>
      <c r="I29" s="25"/>
      <c r="J29" s="26"/>
      <c r="K29" s="27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>
        <v>0</v>
      </c>
      <c r="AA29" s="26"/>
      <c r="AB29" s="25"/>
      <c r="AC29" s="28"/>
      <c r="AD29" s="28"/>
      <c r="AE29" s="26"/>
      <c r="AF29" s="25"/>
      <c r="AG29" s="50"/>
      <c r="AH29" s="50"/>
      <c r="AI29" s="36"/>
    </row>
    <row r="30" spans="1:35">
      <c r="A30" s="1"/>
      <c r="B30" s="1"/>
      <c r="C30" s="1"/>
      <c r="D30" s="1"/>
      <c r="E30" s="1"/>
      <c r="F30" s="1"/>
      <c r="G30" s="1"/>
      <c r="H30" s="1"/>
      <c r="I30" s="1"/>
      <c r="J30" s="4"/>
      <c r="K30" s="6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1"/>
      <c r="AC30" s="2"/>
      <c r="AD30" s="2"/>
      <c r="AE30" s="4"/>
      <c r="AF30" s="1"/>
    </row>
    <row r="31" spans="1:35">
      <c r="A31" s="1"/>
      <c r="B31" s="1"/>
      <c r="C31" s="1"/>
      <c r="D31" s="1"/>
      <c r="E31" s="1"/>
      <c r="F31" s="1"/>
      <c r="G31" s="1"/>
      <c r="H31" s="1"/>
      <c r="I31" s="1"/>
      <c r="J31" s="4"/>
      <c r="K31" s="6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1"/>
      <c r="AC31" s="2"/>
      <c r="AD31" s="2"/>
      <c r="AE31" s="4"/>
      <c r="AF31" s="1"/>
    </row>
    <row r="32" spans="1:35">
      <c r="A32" s="1"/>
      <c r="B32" s="1"/>
      <c r="C32" s="1"/>
      <c r="D32" s="1"/>
      <c r="E32" s="1"/>
      <c r="F32" s="1"/>
      <c r="G32" s="1"/>
      <c r="H32" s="1"/>
      <c r="I32" s="1"/>
      <c r="J32" s="4"/>
      <c r="K32" s="6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1"/>
      <c r="AC32" s="2"/>
      <c r="AD32" s="2"/>
      <c r="AE32" s="4"/>
      <c r="AF32" s="1"/>
    </row>
    <row r="33" spans="1:36">
      <c r="A33" s="1"/>
      <c r="B33" s="1"/>
      <c r="C33" s="1"/>
      <c r="D33" s="1"/>
      <c r="E33" s="1"/>
      <c r="F33" s="1"/>
      <c r="G33" s="1"/>
      <c r="H33" s="1"/>
      <c r="I33" s="1"/>
      <c r="J33" s="4"/>
      <c r="K33" s="6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1"/>
      <c r="AC33" s="2"/>
      <c r="AD33" s="2"/>
      <c r="AE33" s="4"/>
      <c r="AF33" s="1"/>
    </row>
    <row r="34" spans="1:36">
      <c r="A34" s="1"/>
      <c r="B34" s="1"/>
      <c r="C34" s="1"/>
      <c r="D34" s="1"/>
      <c r="E34" s="1"/>
      <c r="F34" s="1"/>
      <c r="G34" s="1"/>
      <c r="H34" s="1"/>
      <c r="I34" s="1"/>
      <c r="J34" s="4"/>
      <c r="K34" s="1"/>
      <c r="L34" s="1"/>
      <c r="M34" s="4"/>
      <c r="N34" s="4"/>
      <c r="O34" s="4"/>
      <c r="P34" s="4"/>
      <c r="Q34" s="4"/>
      <c r="R34" s="4"/>
      <c r="S34" s="4"/>
      <c r="T34" s="4"/>
      <c r="U34" s="1"/>
      <c r="V34" s="1"/>
      <c r="W34" s="1"/>
      <c r="X34" s="1"/>
      <c r="Y34" s="4"/>
      <c r="Z34" s="4"/>
      <c r="AA34" s="4"/>
      <c r="AB34" s="1"/>
      <c r="AC34" s="1"/>
      <c r="AD34" s="2"/>
      <c r="AE34" s="4"/>
      <c r="AF34" s="1"/>
    </row>
    <row r="35" spans="1:36">
      <c r="A35" s="1"/>
      <c r="B35" s="1"/>
      <c r="C35" s="1"/>
      <c r="D35" s="1"/>
      <c r="E35" s="1"/>
      <c r="F35" s="1"/>
      <c r="G35" s="1"/>
      <c r="H35" s="1"/>
      <c r="I35" s="1"/>
      <c r="J35" s="4"/>
      <c r="K35" s="1"/>
      <c r="L35" s="1"/>
      <c r="M35" s="4"/>
      <c r="N35" s="4"/>
      <c r="O35" s="4"/>
      <c r="P35" s="4"/>
      <c r="Q35" s="4"/>
      <c r="R35" s="4"/>
      <c r="S35" s="4"/>
      <c r="T35" s="4"/>
      <c r="U35" s="1"/>
      <c r="V35" s="1"/>
      <c r="W35" s="1"/>
      <c r="X35" s="1"/>
      <c r="Y35" s="4"/>
      <c r="Z35" s="4"/>
      <c r="AA35" s="4"/>
      <c r="AB35" s="1"/>
      <c r="AC35" s="1"/>
      <c r="AD35" s="2"/>
      <c r="AE35" s="4"/>
      <c r="AF35" s="1"/>
    </row>
    <row r="36" spans="1:36">
      <c r="M36" s="5"/>
      <c r="N36" s="5"/>
      <c r="O36" s="5"/>
      <c r="P36" s="5"/>
      <c r="Q36" s="5"/>
      <c r="R36" s="5"/>
      <c r="S36" s="5"/>
      <c r="T36" s="5"/>
      <c r="Y36" s="5"/>
      <c r="Z36" s="5"/>
      <c r="AA36" s="5"/>
      <c r="AD36" s="7"/>
    </row>
    <row r="37" spans="1:36">
      <c r="M37" s="5"/>
      <c r="N37" s="5"/>
      <c r="O37" s="5"/>
      <c r="P37" s="5"/>
      <c r="Y37" s="5"/>
      <c r="Z37" s="5"/>
      <c r="AA37" s="5"/>
      <c r="AD37" s="7"/>
    </row>
    <row r="38" spans="1:36" ht="15.75" thickBot="1">
      <c r="A38" s="464" t="s">
        <v>137</v>
      </c>
      <c r="B38" s="464"/>
      <c r="C38" s="464"/>
      <c r="D38" s="464"/>
      <c r="E38" s="464"/>
      <c r="F38" s="464"/>
      <c r="G38" s="464"/>
      <c r="H38" s="464"/>
      <c r="I38" s="464"/>
      <c r="J38" s="464"/>
      <c r="K38" s="464"/>
      <c r="L38" s="464"/>
      <c r="M38" s="464"/>
      <c r="N38" s="464"/>
      <c r="O38" s="464"/>
      <c r="P38" s="464"/>
      <c r="Q38" s="464"/>
      <c r="R38" s="464"/>
      <c r="S38" s="464"/>
      <c r="T38" s="464"/>
      <c r="U38" s="464"/>
      <c r="V38" s="464"/>
      <c r="W38" s="464"/>
      <c r="X38" s="464"/>
      <c r="Y38" s="464"/>
      <c r="Z38" s="464"/>
      <c r="AA38" s="464"/>
      <c r="AB38" s="464"/>
      <c r="AC38" s="464"/>
      <c r="AD38" s="464"/>
      <c r="AE38" s="464"/>
      <c r="AF38" s="464"/>
      <c r="AG38" s="464"/>
      <c r="AH38" s="464"/>
    </row>
    <row r="39" spans="1:36">
      <c r="A39" s="41" t="s">
        <v>0</v>
      </c>
      <c r="B39" s="42" t="s">
        <v>49</v>
      </c>
      <c r="C39" s="43" t="s">
        <v>49</v>
      </c>
      <c r="D39" s="43" t="s">
        <v>52</v>
      </c>
      <c r="E39" s="44" t="s">
        <v>1</v>
      </c>
      <c r="F39" s="44" t="s">
        <v>2</v>
      </c>
      <c r="G39" s="42" t="s">
        <v>116</v>
      </c>
      <c r="H39" s="32" t="s">
        <v>117</v>
      </c>
      <c r="I39" s="32" t="s">
        <v>119</v>
      </c>
      <c r="J39" s="45" t="s">
        <v>46</v>
      </c>
      <c r="K39" s="461" t="s">
        <v>3</v>
      </c>
      <c r="L39" s="462"/>
      <c r="M39" s="44" t="s">
        <v>6</v>
      </c>
      <c r="N39" s="44" t="s">
        <v>7</v>
      </c>
      <c r="O39" s="44" t="s">
        <v>8</v>
      </c>
      <c r="P39" s="44" t="s">
        <v>9</v>
      </c>
      <c r="Q39" s="44" t="s">
        <v>10</v>
      </c>
      <c r="R39" s="44" t="s">
        <v>11</v>
      </c>
      <c r="S39" s="44" t="s">
        <v>12</v>
      </c>
      <c r="T39" s="44" t="s">
        <v>133</v>
      </c>
      <c r="U39" s="46" t="s">
        <v>20</v>
      </c>
      <c r="V39" s="44" t="s">
        <v>38</v>
      </c>
      <c r="W39" s="47" t="s">
        <v>14</v>
      </c>
      <c r="X39" s="47" t="s">
        <v>15</v>
      </c>
      <c r="Y39" s="44" t="s">
        <v>16</v>
      </c>
      <c r="Z39" s="44" t="s">
        <v>130</v>
      </c>
      <c r="AA39" s="44" t="s">
        <v>131</v>
      </c>
      <c r="AB39" s="44" t="s">
        <v>48</v>
      </c>
      <c r="AC39" s="461" t="s">
        <v>17</v>
      </c>
      <c r="AD39" s="463"/>
      <c r="AE39" s="463"/>
      <c r="AF39" s="56" t="s">
        <v>18</v>
      </c>
      <c r="AG39" s="37" t="s">
        <v>124</v>
      </c>
      <c r="AH39" s="39" t="s">
        <v>126</v>
      </c>
      <c r="AI39" s="57" t="s">
        <v>135</v>
      </c>
      <c r="AJ39" s="1"/>
    </row>
    <row r="40" spans="1:36" ht="15.75" thickBot="1">
      <c r="A40" s="51"/>
      <c r="B40" s="30" t="s">
        <v>50</v>
      </c>
      <c r="C40" s="52" t="s">
        <v>51</v>
      </c>
      <c r="D40" s="52"/>
      <c r="E40" s="8"/>
      <c r="F40" s="8"/>
      <c r="G40" s="31"/>
      <c r="H40" s="53"/>
      <c r="I40" s="53" t="s">
        <v>120</v>
      </c>
      <c r="J40" s="33" t="s">
        <v>47</v>
      </c>
      <c r="K40" s="3" t="s">
        <v>4</v>
      </c>
      <c r="L40" s="3" t="s">
        <v>5</v>
      </c>
      <c r="M40" s="8"/>
      <c r="N40" s="8"/>
      <c r="O40" s="8"/>
      <c r="P40" s="8"/>
      <c r="Q40" s="8"/>
      <c r="R40" s="8"/>
      <c r="S40" s="8"/>
      <c r="T40" s="8"/>
      <c r="U40" s="9" t="s">
        <v>21</v>
      </c>
      <c r="V40" s="10" t="s">
        <v>39</v>
      </c>
      <c r="W40" s="8"/>
      <c r="X40" s="34">
        <v>19803</v>
      </c>
      <c r="Y40" s="34">
        <v>19803</v>
      </c>
      <c r="Z40" s="34" t="s">
        <v>129</v>
      </c>
      <c r="AA40" s="10" t="s">
        <v>132</v>
      </c>
      <c r="AB40" s="10" t="s">
        <v>123</v>
      </c>
      <c r="AC40" s="11">
        <v>0.25</v>
      </c>
      <c r="AD40" s="11">
        <v>0.5</v>
      </c>
      <c r="AE40" s="62" t="s">
        <v>5</v>
      </c>
      <c r="AF40" s="63"/>
      <c r="AG40" s="54" t="s">
        <v>125</v>
      </c>
      <c r="AH40" s="55" t="s">
        <v>127</v>
      </c>
      <c r="AI40" s="58"/>
    </row>
    <row r="41" spans="1:36">
      <c r="A41" s="12" t="s">
        <v>55</v>
      </c>
      <c r="B41" s="29" t="s">
        <v>53</v>
      </c>
      <c r="C41" s="29" t="s">
        <v>54</v>
      </c>
      <c r="D41" s="13" t="s">
        <v>56</v>
      </c>
      <c r="E41" s="13">
        <v>6</v>
      </c>
      <c r="F41" s="13" t="s">
        <v>22</v>
      </c>
      <c r="G41" s="13" t="s">
        <v>22</v>
      </c>
      <c r="H41" s="13" t="s">
        <v>118</v>
      </c>
      <c r="I41" s="13" t="s">
        <v>121</v>
      </c>
      <c r="J41" s="14">
        <v>347820</v>
      </c>
      <c r="K41" s="15">
        <v>12</v>
      </c>
      <c r="L41" s="14">
        <v>83477</v>
      </c>
      <c r="M41" s="14">
        <v>74781</v>
      </c>
      <c r="N41" s="14">
        <v>959533</v>
      </c>
      <c r="O41" s="14">
        <v>121737</v>
      </c>
      <c r="P41" s="14">
        <v>48695</v>
      </c>
      <c r="Q41" s="14">
        <v>14366</v>
      </c>
      <c r="R41" s="14">
        <v>186146</v>
      </c>
      <c r="S41" s="14">
        <v>70936</v>
      </c>
      <c r="T41" s="14">
        <v>0</v>
      </c>
      <c r="U41" s="14">
        <v>0</v>
      </c>
      <c r="V41" s="14"/>
      <c r="W41" s="14">
        <v>0</v>
      </c>
      <c r="X41" s="14">
        <v>0</v>
      </c>
      <c r="Y41" s="14">
        <v>0</v>
      </c>
      <c r="Z41" s="14">
        <v>329168</v>
      </c>
      <c r="AA41" s="14"/>
      <c r="AB41" s="14">
        <v>1307353</v>
      </c>
      <c r="AC41" s="16">
        <v>0</v>
      </c>
      <c r="AD41" s="16">
        <v>0</v>
      </c>
      <c r="AE41" s="14">
        <v>0</v>
      </c>
      <c r="AF41" s="14">
        <f>J41+L41+M41+N41+O41+P41+Q41+R41+S41+T41+U41+W41+X41+Y41+Z41+AE41+AB41</f>
        <v>3544012</v>
      </c>
      <c r="AG41" s="49">
        <v>39788</v>
      </c>
      <c r="AH41" s="13" t="s">
        <v>136</v>
      </c>
      <c r="AI41" s="61"/>
    </row>
    <row r="42" spans="1:36">
      <c r="A42" s="17" t="s">
        <v>60</v>
      </c>
      <c r="B42" s="23" t="s">
        <v>57</v>
      </c>
      <c r="C42" s="23" t="s">
        <v>58</v>
      </c>
      <c r="D42" s="18" t="s">
        <v>59</v>
      </c>
      <c r="E42" s="18">
        <v>8</v>
      </c>
      <c r="F42" s="18" t="s">
        <v>23</v>
      </c>
      <c r="G42" s="18" t="s">
        <v>24</v>
      </c>
      <c r="H42" s="18" t="s">
        <v>118</v>
      </c>
      <c r="I42" s="18" t="s">
        <v>121</v>
      </c>
      <c r="J42" s="19">
        <v>276817</v>
      </c>
      <c r="K42" s="20">
        <v>4</v>
      </c>
      <c r="L42" s="19">
        <v>22145</v>
      </c>
      <c r="M42" s="19">
        <v>59516</v>
      </c>
      <c r="N42" s="19">
        <v>552487</v>
      </c>
      <c r="O42" s="19">
        <v>96886</v>
      </c>
      <c r="P42" s="19">
        <v>38754</v>
      </c>
      <c r="Q42" s="19">
        <v>14366</v>
      </c>
      <c r="R42" s="19">
        <v>97907</v>
      </c>
      <c r="S42" s="19">
        <v>40365</v>
      </c>
      <c r="T42" s="19">
        <v>22660</v>
      </c>
      <c r="U42" s="19">
        <v>0</v>
      </c>
      <c r="V42" s="19"/>
      <c r="W42" s="19">
        <v>248791</v>
      </c>
      <c r="X42" s="19">
        <v>165861</v>
      </c>
      <c r="Y42" s="19">
        <v>0</v>
      </c>
      <c r="Z42" s="19">
        <v>329168</v>
      </c>
      <c r="AA42" s="19">
        <v>75327</v>
      </c>
      <c r="AB42" s="19">
        <v>0</v>
      </c>
      <c r="AC42" s="21">
        <v>0</v>
      </c>
      <c r="AD42" s="21">
        <v>0</v>
      </c>
      <c r="AE42" s="19">
        <v>0</v>
      </c>
      <c r="AF42" s="19">
        <f>J42+L42+M42+N42+O42+P42+Q42+R42+S42+T42+U42+W42+X42+Y42+Z42+AE42+AB42+AA42</f>
        <v>2041050</v>
      </c>
      <c r="AG42" s="40">
        <v>37622</v>
      </c>
      <c r="AH42" s="18" t="s">
        <v>136</v>
      </c>
      <c r="AI42" s="60"/>
    </row>
    <row r="43" spans="1:36">
      <c r="A43" s="17" t="s">
        <v>67</v>
      </c>
      <c r="B43" s="23" t="s">
        <v>64</v>
      </c>
      <c r="C43" s="23" t="s">
        <v>65</v>
      </c>
      <c r="D43" s="18" t="s">
        <v>66</v>
      </c>
      <c r="E43" s="18">
        <v>10</v>
      </c>
      <c r="F43" s="18" t="s">
        <v>23</v>
      </c>
      <c r="G43" s="18" t="s">
        <v>26</v>
      </c>
      <c r="H43" s="18" t="s">
        <v>118</v>
      </c>
      <c r="I43" s="18" t="s">
        <v>121</v>
      </c>
      <c r="J43" s="19">
        <v>233863</v>
      </c>
      <c r="K43" s="20">
        <v>4</v>
      </c>
      <c r="L43" s="19">
        <v>18709</v>
      </c>
      <c r="M43" s="19">
        <v>50281</v>
      </c>
      <c r="N43" s="19">
        <v>320889</v>
      </c>
      <c r="O43" s="19">
        <v>81852</v>
      </c>
      <c r="P43" s="19">
        <v>32741</v>
      </c>
      <c r="Q43" s="19">
        <v>14366</v>
      </c>
      <c r="R43" s="19">
        <v>55785</v>
      </c>
      <c r="S43" s="19">
        <v>23012</v>
      </c>
      <c r="T43" s="19">
        <v>22660</v>
      </c>
      <c r="U43" s="19">
        <v>0</v>
      </c>
      <c r="V43" s="19"/>
      <c r="W43" s="19">
        <v>0</v>
      </c>
      <c r="X43" s="19">
        <v>0</v>
      </c>
      <c r="Y43" s="19"/>
      <c r="Z43" s="19">
        <v>329168</v>
      </c>
      <c r="AA43" s="19"/>
      <c r="AB43" s="19">
        <v>0</v>
      </c>
      <c r="AC43" s="21"/>
      <c r="AD43" s="21">
        <v>0</v>
      </c>
      <c r="AE43" s="19"/>
      <c r="AF43" s="19">
        <f t="shared" ref="AF43:AF49" si="2">J43+L43+M43+N43+O43+P43+Q43+R43+S43+T43+U43+W43+X43+Y43+Z43+AE43+AB43+AA43</f>
        <v>1183326</v>
      </c>
      <c r="AG43" s="40">
        <v>37622</v>
      </c>
      <c r="AH43" s="18" t="s">
        <v>136</v>
      </c>
      <c r="AI43" s="60"/>
    </row>
    <row r="44" spans="1:36">
      <c r="A44" s="17" t="s">
        <v>70</v>
      </c>
      <c r="B44" s="23" t="s">
        <v>68</v>
      </c>
      <c r="C44" s="23" t="s">
        <v>69</v>
      </c>
      <c r="D44" s="18" t="s">
        <v>56</v>
      </c>
      <c r="E44" s="18">
        <v>10</v>
      </c>
      <c r="F44" s="18" t="s">
        <v>23</v>
      </c>
      <c r="G44" s="18" t="s">
        <v>27</v>
      </c>
      <c r="H44" s="18" t="s">
        <v>118</v>
      </c>
      <c r="I44" s="18" t="s">
        <v>121</v>
      </c>
      <c r="J44" s="19">
        <v>233863</v>
      </c>
      <c r="K44" s="20">
        <v>0</v>
      </c>
      <c r="L44" s="19">
        <v>0</v>
      </c>
      <c r="M44" s="19">
        <v>50281</v>
      </c>
      <c r="N44" s="19">
        <v>320889</v>
      </c>
      <c r="O44" s="19">
        <v>81852</v>
      </c>
      <c r="P44" s="19">
        <v>32741</v>
      </c>
      <c r="Q44" s="19">
        <v>14366</v>
      </c>
      <c r="R44" s="19">
        <v>55785</v>
      </c>
      <c r="S44" s="19">
        <v>23012</v>
      </c>
      <c r="T44" s="19">
        <v>22660</v>
      </c>
      <c r="U44" s="19">
        <v>0</v>
      </c>
      <c r="V44" s="19"/>
      <c r="W44" s="19">
        <v>0</v>
      </c>
      <c r="X44" s="19">
        <v>0</v>
      </c>
      <c r="Y44" s="19">
        <v>0</v>
      </c>
      <c r="Z44" s="19">
        <v>329168</v>
      </c>
      <c r="AA44" s="19"/>
      <c r="AB44" s="19">
        <v>0</v>
      </c>
      <c r="AC44" s="21">
        <v>30</v>
      </c>
      <c r="AD44" s="21">
        <v>10</v>
      </c>
      <c r="AE44" s="19">
        <v>153287</v>
      </c>
      <c r="AF44" s="19">
        <f t="shared" si="2"/>
        <v>1317904</v>
      </c>
      <c r="AG44" s="40">
        <v>40560</v>
      </c>
      <c r="AH44" s="18" t="s">
        <v>136</v>
      </c>
      <c r="AI44" s="60"/>
    </row>
    <row r="45" spans="1:36">
      <c r="A45" s="17" t="s">
        <v>74</v>
      </c>
      <c r="B45" s="23" t="s">
        <v>71</v>
      </c>
      <c r="C45" s="23" t="s">
        <v>72</v>
      </c>
      <c r="D45" s="18" t="s">
        <v>73</v>
      </c>
      <c r="E45" s="18">
        <v>10</v>
      </c>
      <c r="F45" s="18" t="s">
        <v>23</v>
      </c>
      <c r="G45" s="18" t="s">
        <v>28</v>
      </c>
      <c r="H45" s="18" t="s">
        <v>118</v>
      </c>
      <c r="I45" s="18" t="s">
        <v>121</v>
      </c>
      <c r="J45" s="19">
        <v>233863</v>
      </c>
      <c r="K45" s="20">
        <v>8</v>
      </c>
      <c r="L45" s="19">
        <v>37418</v>
      </c>
      <c r="M45" s="19">
        <v>50281</v>
      </c>
      <c r="N45" s="19">
        <v>320889</v>
      </c>
      <c r="O45" s="19">
        <v>81852</v>
      </c>
      <c r="P45" s="19">
        <v>32741</v>
      </c>
      <c r="Q45" s="19">
        <v>14366</v>
      </c>
      <c r="R45" s="19">
        <v>55785</v>
      </c>
      <c r="S45" s="19">
        <v>23012</v>
      </c>
      <c r="T45" s="19">
        <v>22660</v>
      </c>
      <c r="U45" s="19">
        <v>0</v>
      </c>
      <c r="V45" s="19"/>
      <c r="W45" s="19">
        <v>0</v>
      </c>
      <c r="X45" s="19">
        <v>0</v>
      </c>
      <c r="Y45" s="19"/>
      <c r="Z45" s="19">
        <v>329168</v>
      </c>
      <c r="AA45" s="19">
        <v>50218</v>
      </c>
      <c r="AB45" s="19">
        <v>0</v>
      </c>
      <c r="AC45" s="21">
        <v>16</v>
      </c>
      <c r="AD45" s="21">
        <v>24</v>
      </c>
      <c r="AE45" s="19">
        <v>163506</v>
      </c>
      <c r="AF45" s="19">
        <f t="shared" si="2"/>
        <v>1415759</v>
      </c>
      <c r="AG45" s="40">
        <v>34700</v>
      </c>
      <c r="AH45" s="18" t="s">
        <v>136</v>
      </c>
      <c r="AI45" s="60"/>
    </row>
    <row r="46" spans="1:36">
      <c r="A46" s="17" t="s">
        <v>77</v>
      </c>
      <c r="B46" s="23" t="s">
        <v>75</v>
      </c>
      <c r="C46" s="23" t="s">
        <v>76</v>
      </c>
      <c r="D46" s="18" t="s">
        <v>66</v>
      </c>
      <c r="E46" s="18">
        <v>11</v>
      </c>
      <c r="F46" s="18" t="s">
        <v>29</v>
      </c>
      <c r="G46" s="18" t="s">
        <v>30</v>
      </c>
      <c r="H46" s="18" t="s">
        <v>118</v>
      </c>
      <c r="I46" s="18" t="s">
        <v>121</v>
      </c>
      <c r="J46" s="19">
        <v>216491</v>
      </c>
      <c r="K46" s="20">
        <v>4</v>
      </c>
      <c r="L46" s="19">
        <v>17319</v>
      </c>
      <c r="M46" s="19">
        <v>46546</v>
      </c>
      <c r="N46" s="19">
        <v>242468</v>
      </c>
      <c r="O46" s="19">
        <v>75772</v>
      </c>
      <c r="P46" s="19">
        <v>30309</v>
      </c>
      <c r="Q46" s="19">
        <v>14366</v>
      </c>
      <c r="R46" s="19">
        <v>41579</v>
      </c>
      <c r="S46" s="19">
        <v>17129</v>
      </c>
      <c r="T46" s="19">
        <v>22660</v>
      </c>
      <c r="U46" s="19">
        <v>0</v>
      </c>
      <c r="V46" s="19"/>
      <c r="W46" s="19">
        <v>0</v>
      </c>
      <c r="X46" s="19">
        <v>0</v>
      </c>
      <c r="Y46" s="19"/>
      <c r="Z46" s="19">
        <v>329168</v>
      </c>
      <c r="AA46" s="19"/>
      <c r="AB46" s="19">
        <v>0</v>
      </c>
      <c r="AC46" s="21">
        <v>29</v>
      </c>
      <c r="AD46" s="21">
        <v>9</v>
      </c>
      <c r="AE46" s="19">
        <v>120175</v>
      </c>
      <c r="AF46" s="19">
        <f t="shared" si="2"/>
        <v>1173982</v>
      </c>
      <c r="AG46" s="40">
        <v>37641</v>
      </c>
      <c r="AH46" s="18" t="s">
        <v>136</v>
      </c>
      <c r="AI46" s="60"/>
    </row>
    <row r="47" spans="1:36">
      <c r="A47" s="17" t="s">
        <v>81</v>
      </c>
      <c r="B47" s="23" t="s">
        <v>78</v>
      </c>
      <c r="C47" s="23" t="s">
        <v>79</v>
      </c>
      <c r="D47" s="18" t="s">
        <v>80</v>
      </c>
      <c r="E47" s="18">
        <v>11</v>
      </c>
      <c r="F47" s="18" t="s">
        <v>29</v>
      </c>
      <c r="G47" s="18" t="s">
        <v>31</v>
      </c>
      <c r="H47" s="18" t="s">
        <v>118</v>
      </c>
      <c r="I47" s="18" t="s">
        <v>121</v>
      </c>
      <c r="J47" s="19">
        <v>216491</v>
      </c>
      <c r="K47" s="20">
        <v>15</v>
      </c>
      <c r="L47" s="19">
        <v>64947</v>
      </c>
      <c r="M47" s="19">
        <v>46546</v>
      </c>
      <c r="N47" s="19">
        <v>242468</v>
      </c>
      <c r="O47" s="19">
        <v>75772</v>
      </c>
      <c r="P47" s="19">
        <v>30309</v>
      </c>
      <c r="Q47" s="19">
        <v>14366</v>
      </c>
      <c r="R47" s="19">
        <v>41579</v>
      </c>
      <c r="S47" s="19">
        <v>17129</v>
      </c>
      <c r="T47" s="19">
        <v>22660</v>
      </c>
      <c r="U47" s="19">
        <v>12971</v>
      </c>
      <c r="V47" s="19"/>
      <c r="W47" s="19">
        <v>0</v>
      </c>
      <c r="X47" s="19">
        <v>0</v>
      </c>
      <c r="Y47" s="19"/>
      <c r="Z47" s="19">
        <v>329168</v>
      </c>
      <c r="AA47" s="19">
        <v>25109</v>
      </c>
      <c r="AB47" s="19">
        <v>0</v>
      </c>
      <c r="AC47" s="21">
        <v>24</v>
      </c>
      <c r="AD47" s="21">
        <v>13</v>
      </c>
      <c r="AE47" s="19">
        <v>119571</v>
      </c>
      <c r="AF47" s="19">
        <f t="shared" si="2"/>
        <v>1259086</v>
      </c>
      <c r="AG47" s="40">
        <v>29587</v>
      </c>
      <c r="AH47" s="18" t="s">
        <v>136</v>
      </c>
      <c r="AI47" s="60"/>
    </row>
    <row r="48" spans="1:36">
      <c r="A48" s="17" t="s">
        <v>84</v>
      </c>
      <c r="B48" s="23" t="s">
        <v>82</v>
      </c>
      <c r="C48" s="23" t="s">
        <v>83</v>
      </c>
      <c r="D48" s="18" t="s">
        <v>122</v>
      </c>
      <c r="E48" s="18">
        <v>13</v>
      </c>
      <c r="F48" s="18" t="s">
        <v>32</v>
      </c>
      <c r="G48" s="18" t="s">
        <v>33</v>
      </c>
      <c r="H48" s="18" t="s">
        <v>118</v>
      </c>
      <c r="I48" s="18" t="s">
        <v>121</v>
      </c>
      <c r="J48" s="19">
        <v>185660</v>
      </c>
      <c r="K48" s="20">
        <v>13</v>
      </c>
      <c r="L48" s="19">
        <v>48272</v>
      </c>
      <c r="M48" s="19">
        <v>39917</v>
      </c>
      <c r="N48" s="19">
        <v>133182</v>
      </c>
      <c r="O48" s="19">
        <v>64981</v>
      </c>
      <c r="P48" s="19">
        <v>25992</v>
      </c>
      <c r="Q48" s="19">
        <v>51878</v>
      </c>
      <c r="R48" s="19">
        <v>25962</v>
      </c>
      <c r="S48" s="19">
        <v>9873</v>
      </c>
      <c r="T48" s="19">
        <v>37438</v>
      </c>
      <c r="U48" s="19">
        <v>0</v>
      </c>
      <c r="V48" s="19"/>
      <c r="W48" s="19">
        <v>0</v>
      </c>
      <c r="X48" s="19">
        <v>0</v>
      </c>
      <c r="Y48" s="19"/>
      <c r="Z48" s="19">
        <v>329168</v>
      </c>
      <c r="AA48" s="19"/>
      <c r="AB48" s="19">
        <v>0</v>
      </c>
      <c r="AC48" s="21"/>
      <c r="AD48" s="21"/>
      <c r="AE48" s="19"/>
      <c r="AF48" s="19">
        <f t="shared" si="2"/>
        <v>952323</v>
      </c>
      <c r="AG48" s="40">
        <v>30682</v>
      </c>
      <c r="AH48" s="18" t="s">
        <v>136</v>
      </c>
      <c r="AI48" s="60"/>
    </row>
    <row r="49" spans="1:35">
      <c r="A49" s="17" t="s">
        <v>87</v>
      </c>
      <c r="B49" s="23" t="s">
        <v>85</v>
      </c>
      <c r="C49" s="23" t="s">
        <v>86</v>
      </c>
      <c r="D49" s="18" t="s">
        <v>34</v>
      </c>
      <c r="E49" s="18">
        <v>14</v>
      </c>
      <c r="F49" s="18" t="s">
        <v>34</v>
      </c>
      <c r="G49" s="18" t="s">
        <v>35</v>
      </c>
      <c r="H49" s="18" t="s">
        <v>118</v>
      </c>
      <c r="I49" s="18" t="s">
        <v>121</v>
      </c>
      <c r="J49" s="19">
        <v>171931</v>
      </c>
      <c r="K49" s="20">
        <v>15</v>
      </c>
      <c r="L49" s="19">
        <v>51579</v>
      </c>
      <c r="M49" s="19">
        <v>36965</v>
      </c>
      <c r="N49" s="19">
        <v>100603</v>
      </c>
      <c r="O49" s="19">
        <v>60176</v>
      </c>
      <c r="P49" s="19">
        <v>24070</v>
      </c>
      <c r="Q49" s="19">
        <v>51464</v>
      </c>
      <c r="R49" s="19">
        <v>19574</v>
      </c>
      <c r="S49" s="19">
        <v>7301</v>
      </c>
      <c r="T49" s="19">
        <v>37438</v>
      </c>
      <c r="U49" s="19">
        <v>0</v>
      </c>
      <c r="V49" s="19"/>
      <c r="W49" s="19">
        <v>0</v>
      </c>
      <c r="X49" s="19">
        <v>0</v>
      </c>
      <c r="Y49" s="19"/>
      <c r="Z49" s="19">
        <v>329168</v>
      </c>
      <c r="AA49" s="19">
        <v>25109</v>
      </c>
      <c r="AB49" s="19">
        <v>0</v>
      </c>
      <c r="AC49" s="21"/>
      <c r="AD49" s="21"/>
      <c r="AE49" s="19"/>
      <c r="AF49" s="19">
        <f t="shared" si="2"/>
        <v>915378</v>
      </c>
      <c r="AG49" s="40">
        <v>29221</v>
      </c>
      <c r="AH49" s="18" t="s">
        <v>136</v>
      </c>
      <c r="AI49" s="60"/>
    </row>
    <row r="50" spans="1:35">
      <c r="A50" s="17" t="s">
        <v>90</v>
      </c>
      <c r="B50" s="23" t="s">
        <v>88</v>
      </c>
      <c r="C50" s="23" t="s">
        <v>89</v>
      </c>
      <c r="D50" s="18" t="s">
        <v>80</v>
      </c>
      <c r="E50" s="18">
        <v>15</v>
      </c>
      <c r="F50" s="18" t="s">
        <v>34</v>
      </c>
      <c r="G50" s="18" t="s">
        <v>36</v>
      </c>
      <c r="H50" s="18" t="s">
        <v>118</v>
      </c>
      <c r="I50" s="18" t="s">
        <v>121</v>
      </c>
      <c r="J50" s="19">
        <v>159305</v>
      </c>
      <c r="K50" s="20">
        <v>11</v>
      </c>
      <c r="L50" s="19">
        <v>35047</v>
      </c>
      <c r="M50" s="19">
        <v>34251</v>
      </c>
      <c r="N50" s="19">
        <v>80806</v>
      </c>
      <c r="O50" s="19">
        <v>55757</v>
      </c>
      <c r="P50" s="19">
        <v>22303</v>
      </c>
      <c r="Q50" s="19">
        <v>44318</v>
      </c>
      <c r="R50" s="19">
        <v>15180</v>
      </c>
      <c r="S50" s="19">
        <v>5711</v>
      </c>
      <c r="T50" s="19">
        <v>37438</v>
      </c>
      <c r="U50" s="19">
        <v>10088</v>
      </c>
      <c r="V50" s="19"/>
      <c r="W50" s="19">
        <v>0</v>
      </c>
      <c r="X50" s="19">
        <v>0</v>
      </c>
      <c r="Y50" s="19"/>
      <c r="Z50" s="19">
        <v>329168</v>
      </c>
      <c r="AA50" s="19">
        <v>25109</v>
      </c>
      <c r="AB50" s="19">
        <v>0</v>
      </c>
      <c r="AC50" s="21">
        <v>23</v>
      </c>
      <c r="AD50" s="21">
        <v>5</v>
      </c>
      <c r="AE50" s="19">
        <v>45811</v>
      </c>
      <c r="AF50" s="19">
        <f>J50+L50+M50+N50+O50+P50+Q50+R50+S50+T50+U50+W50+X50+Y50+Z50+AE50+AB50+AA50</f>
        <v>900292</v>
      </c>
      <c r="AG50" s="40">
        <v>32082</v>
      </c>
      <c r="AH50" s="18" t="s">
        <v>136</v>
      </c>
      <c r="AI50" s="60"/>
    </row>
    <row r="51" spans="1:35">
      <c r="A51" s="17" t="s">
        <v>109</v>
      </c>
      <c r="B51" s="23" t="s">
        <v>78</v>
      </c>
      <c r="C51" s="23" t="s">
        <v>79</v>
      </c>
      <c r="D51" s="18" t="s">
        <v>122</v>
      </c>
      <c r="E51" s="18">
        <v>16</v>
      </c>
      <c r="F51" s="18" t="s">
        <v>34</v>
      </c>
      <c r="G51" s="18" t="s">
        <v>37</v>
      </c>
      <c r="H51" s="18" t="s">
        <v>118</v>
      </c>
      <c r="I51" s="18" t="s">
        <v>121</v>
      </c>
      <c r="J51" s="19">
        <v>146855</v>
      </c>
      <c r="K51" s="22">
        <v>9</v>
      </c>
      <c r="L51" s="19">
        <v>26434</v>
      </c>
      <c r="M51" s="19">
        <v>31574</v>
      </c>
      <c r="N51" s="19">
        <v>79362</v>
      </c>
      <c r="O51" s="19">
        <v>51399</v>
      </c>
      <c r="P51" s="19">
        <v>20560</v>
      </c>
      <c r="Q51" s="19">
        <v>46693</v>
      </c>
      <c r="R51" s="19">
        <v>14787</v>
      </c>
      <c r="S51" s="19">
        <v>5548</v>
      </c>
      <c r="T51" s="19">
        <v>37438</v>
      </c>
      <c r="U51" s="19">
        <v>0</v>
      </c>
      <c r="V51" s="19">
        <v>1549</v>
      </c>
      <c r="W51" s="19">
        <v>0</v>
      </c>
      <c r="X51" s="19">
        <v>0</v>
      </c>
      <c r="Y51" s="19"/>
      <c r="Z51" s="19">
        <v>329168</v>
      </c>
      <c r="AA51" s="19">
        <v>25109</v>
      </c>
      <c r="AB51" s="19">
        <v>0</v>
      </c>
      <c r="AC51" s="21">
        <v>18</v>
      </c>
      <c r="AD51" s="21">
        <v>8</v>
      </c>
      <c r="AE51" s="19">
        <v>41076</v>
      </c>
      <c r="AF51" s="19">
        <f t="shared" ref="AF51:AF56" si="3">J51+L51+M51+N51+O51+P51+Q51+R51+S51+T51+U51+W51+X51+Y51+Z51+AE51+AB51+AA51+V51</f>
        <v>857552</v>
      </c>
      <c r="AG51" s="40">
        <v>33970</v>
      </c>
      <c r="AH51" s="18" t="s">
        <v>136</v>
      </c>
      <c r="AI51" s="60"/>
    </row>
    <row r="52" spans="1:35">
      <c r="A52" s="17" t="s">
        <v>110</v>
      </c>
      <c r="B52" s="23" t="s">
        <v>91</v>
      </c>
      <c r="C52" s="23" t="s">
        <v>92</v>
      </c>
      <c r="D52" s="18"/>
      <c r="E52" s="18">
        <v>17</v>
      </c>
      <c r="F52" s="18" t="s">
        <v>34</v>
      </c>
      <c r="G52" s="18" t="s">
        <v>35</v>
      </c>
      <c r="H52" s="18" t="s">
        <v>118</v>
      </c>
      <c r="I52" s="18" t="s">
        <v>121</v>
      </c>
      <c r="J52" s="19">
        <v>136223</v>
      </c>
      <c r="K52" s="22">
        <v>10</v>
      </c>
      <c r="L52" s="19">
        <v>27245</v>
      </c>
      <c r="M52" s="19">
        <v>29288</v>
      </c>
      <c r="N52" s="19">
        <v>61361</v>
      </c>
      <c r="O52" s="19">
        <v>47678</v>
      </c>
      <c r="P52" s="19">
        <v>19071</v>
      </c>
      <c r="Q52" s="19">
        <v>43439</v>
      </c>
      <c r="R52" s="19">
        <v>10655</v>
      </c>
      <c r="S52" s="19">
        <v>3977</v>
      </c>
      <c r="T52" s="19">
        <v>37438</v>
      </c>
      <c r="U52" s="19">
        <v>0</v>
      </c>
      <c r="V52" s="19">
        <v>6196</v>
      </c>
      <c r="W52" s="19">
        <v>0</v>
      </c>
      <c r="X52" s="19">
        <v>0</v>
      </c>
      <c r="Y52" s="19"/>
      <c r="Z52" s="19">
        <v>329168</v>
      </c>
      <c r="AA52" s="19">
        <v>75327</v>
      </c>
      <c r="AB52" s="19">
        <v>0</v>
      </c>
      <c r="AC52" s="21"/>
      <c r="AD52" s="21"/>
      <c r="AE52" s="19"/>
      <c r="AF52" s="19">
        <f t="shared" si="3"/>
        <v>827066</v>
      </c>
      <c r="AG52" s="40">
        <v>32874</v>
      </c>
      <c r="AH52" s="18" t="s">
        <v>136</v>
      </c>
      <c r="AI52" s="60"/>
    </row>
    <row r="53" spans="1:35">
      <c r="A53" s="17" t="s">
        <v>97</v>
      </c>
      <c r="B53" s="23" t="s">
        <v>93</v>
      </c>
      <c r="C53" s="23" t="s">
        <v>57</v>
      </c>
      <c r="D53" s="18"/>
      <c r="E53" s="18">
        <v>17</v>
      </c>
      <c r="F53" s="18" t="s">
        <v>40</v>
      </c>
      <c r="G53" s="18" t="s">
        <v>41</v>
      </c>
      <c r="H53" s="18" t="s">
        <v>118</v>
      </c>
      <c r="I53" s="18" t="s">
        <v>121</v>
      </c>
      <c r="J53" s="19">
        <v>136223</v>
      </c>
      <c r="K53" s="22">
        <v>12</v>
      </c>
      <c r="L53" s="19">
        <v>32694</v>
      </c>
      <c r="M53" s="19">
        <v>29288</v>
      </c>
      <c r="N53" s="19">
        <v>61361</v>
      </c>
      <c r="O53" s="19">
        <v>47678</v>
      </c>
      <c r="P53" s="19">
        <v>19071</v>
      </c>
      <c r="Q53" s="19">
        <v>43439</v>
      </c>
      <c r="R53" s="19">
        <v>10655</v>
      </c>
      <c r="S53" s="19">
        <v>3977</v>
      </c>
      <c r="T53" s="19">
        <v>37438</v>
      </c>
      <c r="U53" s="19">
        <v>0</v>
      </c>
      <c r="V53" s="19">
        <v>4647</v>
      </c>
      <c r="W53" s="19">
        <v>0</v>
      </c>
      <c r="X53" s="19">
        <v>0</v>
      </c>
      <c r="Y53" s="19"/>
      <c r="Z53" s="19">
        <v>329168</v>
      </c>
      <c r="AA53" s="19">
        <v>50218</v>
      </c>
      <c r="AB53" s="19">
        <v>0</v>
      </c>
      <c r="AC53" s="21"/>
      <c r="AD53" s="21"/>
      <c r="AE53" s="19"/>
      <c r="AF53" s="19">
        <f t="shared" si="3"/>
        <v>805857</v>
      </c>
      <c r="AG53" s="40">
        <v>31413</v>
      </c>
      <c r="AH53" s="18" t="s">
        <v>136</v>
      </c>
      <c r="AI53" s="60"/>
    </row>
    <row r="54" spans="1:35">
      <c r="A54" s="17" t="s">
        <v>98</v>
      </c>
      <c r="B54" s="23" t="s">
        <v>95</v>
      </c>
      <c r="C54" s="23" t="s">
        <v>96</v>
      </c>
      <c r="D54" s="18"/>
      <c r="E54" s="18">
        <v>17</v>
      </c>
      <c r="F54" s="18" t="s">
        <v>40</v>
      </c>
      <c r="G54" s="18" t="s">
        <v>41</v>
      </c>
      <c r="H54" s="18" t="s">
        <v>118</v>
      </c>
      <c r="I54" s="18" t="s">
        <v>121</v>
      </c>
      <c r="J54" s="19">
        <v>136223</v>
      </c>
      <c r="K54" s="22">
        <v>8</v>
      </c>
      <c r="L54" s="19">
        <v>21796</v>
      </c>
      <c r="M54" s="19">
        <v>29288</v>
      </c>
      <c r="N54" s="19">
        <v>61361</v>
      </c>
      <c r="O54" s="19">
        <v>47678</v>
      </c>
      <c r="P54" s="19">
        <v>19071</v>
      </c>
      <c r="Q54" s="19">
        <v>43439</v>
      </c>
      <c r="R54" s="19">
        <v>10655</v>
      </c>
      <c r="S54" s="19">
        <v>3977</v>
      </c>
      <c r="T54" s="19">
        <v>37438</v>
      </c>
      <c r="U54" s="19">
        <v>0</v>
      </c>
      <c r="V54" s="19">
        <v>6196</v>
      </c>
      <c r="W54" s="19">
        <v>0</v>
      </c>
      <c r="X54" s="19">
        <v>0</v>
      </c>
      <c r="Y54" s="19"/>
      <c r="Z54" s="19">
        <v>329168</v>
      </c>
      <c r="AA54" s="19">
        <v>50218</v>
      </c>
      <c r="AB54" s="19">
        <v>0</v>
      </c>
      <c r="AC54" s="21">
        <v>46</v>
      </c>
      <c r="AD54" s="21">
        <v>87</v>
      </c>
      <c r="AE54" s="19">
        <v>195504</v>
      </c>
      <c r="AF54" s="19">
        <f t="shared" si="3"/>
        <v>992012</v>
      </c>
      <c r="AG54" s="40">
        <v>31048</v>
      </c>
      <c r="AH54" s="18" t="s">
        <v>136</v>
      </c>
      <c r="AI54" s="60"/>
    </row>
    <row r="55" spans="1:35">
      <c r="A55" s="17" t="s">
        <v>100</v>
      </c>
      <c r="B55" s="23" t="s">
        <v>99</v>
      </c>
      <c r="C55" s="23" t="s">
        <v>96</v>
      </c>
      <c r="D55" s="18"/>
      <c r="E55" s="18">
        <v>17</v>
      </c>
      <c r="F55" s="18" t="s">
        <v>40</v>
      </c>
      <c r="G55" s="18" t="s">
        <v>41</v>
      </c>
      <c r="H55" s="18" t="s">
        <v>118</v>
      </c>
      <c r="I55" s="18" t="s">
        <v>121</v>
      </c>
      <c r="J55" s="19">
        <v>136223</v>
      </c>
      <c r="K55" s="22">
        <v>9</v>
      </c>
      <c r="L55" s="19">
        <v>24520</v>
      </c>
      <c r="M55" s="19">
        <v>29288</v>
      </c>
      <c r="N55" s="19">
        <v>61361</v>
      </c>
      <c r="O55" s="19">
        <v>47678</v>
      </c>
      <c r="P55" s="19">
        <v>19071</v>
      </c>
      <c r="Q55" s="19">
        <v>43439</v>
      </c>
      <c r="R55" s="19">
        <v>10655</v>
      </c>
      <c r="S55" s="19">
        <v>3977</v>
      </c>
      <c r="T55" s="19">
        <v>37438</v>
      </c>
      <c r="U55" s="19">
        <v>0</v>
      </c>
      <c r="V55" s="19">
        <v>6196</v>
      </c>
      <c r="W55" s="19">
        <v>0</v>
      </c>
      <c r="X55" s="19">
        <v>0</v>
      </c>
      <c r="Y55" s="19"/>
      <c r="Z55" s="19">
        <v>329168</v>
      </c>
      <c r="AA55" s="19">
        <v>100436</v>
      </c>
      <c r="AB55" s="19">
        <v>0</v>
      </c>
      <c r="AC55" s="21"/>
      <c r="AD55" s="21"/>
      <c r="AE55" s="19"/>
      <c r="AF55" s="19">
        <f t="shared" si="3"/>
        <v>849450</v>
      </c>
      <c r="AG55" s="40">
        <v>33725</v>
      </c>
      <c r="AH55" s="18" t="s">
        <v>136</v>
      </c>
      <c r="AI55" s="60"/>
    </row>
    <row r="56" spans="1:35" ht="15.75" thickBot="1">
      <c r="A56" s="24" t="s">
        <v>111</v>
      </c>
      <c r="B56" s="25" t="s">
        <v>101</v>
      </c>
      <c r="C56" s="25" t="s">
        <v>102</v>
      </c>
      <c r="D56" s="28"/>
      <c r="E56" s="28">
        <v>18</v>
      </c>
      <c r="F56" s="28" t="s">
        <v>40</v>
      </c>
      <c r="G56" s="28" t="s">
        <v>41</v>
      </c>
      <c r="H56" s="28" t="s">
        <v>118</v>
      </c>
      <c r="I56" s="28" t="s">
        <v>121</v>
      </c>
      <c r="J56" s="26">
        <v>126116</v>
      </c>
      <c r="K56" s="77">
        <v>8</v>
      </c>
      <c r="L56" s="26">
        <v>20179</v>
      </c>
      <c r="M56" s="26">
        <v>27115</v>
      </c>
      <c r="N56" s="26">
        <v>59422</v>
      </c>
      <c r="O56" s="26">
        <v>44141</v>
      </c>
      <c r="P56" s="26">
        <v>17656</v>
      </c>
      <c r="Q56" s="26">
        <v>43439</v>
      </c>
      <c r="R56" s="26">
        <v>9743</v>
      </c>
      <c r="S56" s="26">
        <v>3600</v>
      </c>
      <c r="T56" s="26">
        <v>37438</v>
      </c>
      <c r="U56" s="26">
        <v>0</v>
      </c>
      <c r="V56" s="26">
        <v>4647</v>
      </c>
      <c r="W56" s="26">
        <v>0</v>
      </c>
      <c r="X56" s="26">
        <v>0</v>
      </c>
      <c r="Y56" s="26"/>
      <c r="Z56" s="26">
        <v>329168</v>
      </c>
      <c r="AA56" s="26">
        <v>50218</v>
      </c>
      <c r="AB56" s="26">
        <v>0</v>
      </c>
      <c r="AC56" s="78"/>
      <c r="AD56" s="78"/>
      <c r="AE56" s="26"/>
      <c r="AF56" s="26">
        <f t="shared" si="3"/>
        <v>772882</v>
      </c>
      <c r="AG56" s="79">
        <v>34700</v>
      </c>
      <c r="AH56" s="28" t="s">
        <v>136</v>
      </c>
      <c r="AI56" s="36"/>
    </row>
    <row r="57" spans="1:35">
      <c r="A57" s="17"/>
      <c r="B57" s="23"/>
      <c r="C57" s="23"/>
      <c r="D57" s="18"/>
      <c r="E57" s="18"/>
      <c r="F57" s="18"/>
      <c r="G57" s="18"/>
      <c r="H57" s="18"/>
      <c r="I57" s="18"/>
      <c r="J57" s="19"/>
      <c r="K57" s="22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21"/>
      <c r="AD57" s="21"/>
      <c r="AE57" s="19"/>
      <c r="AF57" s="19"/>
      <c r="AG57" s="40"/>
      <c r="AH57" s="18"/>
      <c r="AI57" s="60"/>
    </row>
    <row r="58" spans="1:35">
      <c r="A58" s="17"/>
      <c r="B58" s="23"/>
      <c r="C58" s="23"/>
      <c r="D58" s="18"/>
      <c r="E58" s="18"/>
      <c r="F58" s="18"/>
      <c r="G58" s="18"/>
      <c r="H58" s="18"/>
      <c r="I58" s="18"/>
      <c r="J58" s="19"/>
      <c r="K58" s="22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21"/>
      <c r="AD58" s="21"/>
      <c r="AE58" s="19"/>
      <c r="AF58" s="19"/>
      <c r="AG58" s="40"/>
      <c r="AH58" s="18"/>
      <c r="AI58" s="60"/>
    </row>
    <row r="59" spans="1:35">
      <c r="A59" s="17"/>
      <c r="B59" s="23"/>
      <c r="C59" s="23"/>
      <c r="D59" s="18"/>
      <c r="E59" s="18"/>
      <c r="F59" s="18"/>
      <c r="G59" s="18"/>
      <c r="H59" s="18"/>
      <c r="I59" s="18"/>
      <c r="J59" s="19"/>
      <c r="K59" s="22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21"/>
      <c r="AD59" s="21"/>
      <c r="AE59" s="19"/>
      <c r="AF59" s="19"/>
      <c r="AG59" s="40"/>
      <c r="AH59" s="18"/>
      <c r="AI59" s="60"/>
    </row>
    <row r="60" spans="1:35">
      <c r="A60" s="17"/>
      <c r="B60" s="23"/>
      <c r="C60" s="23"/>
      <c r="D60" s="18"/>
      <c r="E60" s="18"/>
      <c r="F60" s="18"/>
      <c r="G60" s="18"/>
      <c r="H60" s="18"/>
      <c r="I60" s="18"/>
      <c r="J60" s="19"/>
      <c r="K60" s="22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21"/>
      <c r="AD60" s="21"/>
      <c r="AE60" s="19"/>
      <c r="AF60" s="19"/>
      <c r="AG60" s="40"/>
      <c r="AH60" s="18"/>
      <c r="AI60" s="60"/>
    </row>
    <row r="61" spans="1:35" ht="16.5" thickBot="1">
      <c r="A61" s="465" t="s">
        <v>138</v>
      </c>
      <c r="B61" s="466"/>
      <c r="C61" s="466"/>
      <c r="D61" s="466"/>
      <c r="E61" s="466"/>
      <c r="F61" s="466"/>
      <c r="G61" s="466"/>
      <c r="H61" s="466"/>
      <c r="I61" s="466"/>
      <c r="J61" s="466"/>
      <c r="K61" s="466"/>
      <c r="L61" s="466"/>
      <c r="M61" s="466"/>
      <c r="N61" s="466"/>
      <c r="O61" s="466"/>
      <c r="P61" s="466"/>
      <c r="Q61" s="466"/>
      <c r="R61" s="466"/>
      <c r="S61" s="466"/>
      <c r="T61" s="466"/>
      <c r="U61" s="466"/>
      <c r="V61" s="466"/>
      <c r="W61" s="466"/>
      <c r="X61" s="466"/>
      <c r="Y61" s="466"/>
      <c r="Z61" s="466"/>
      <c r="AA61" s="466"/>
      <c r="AB61" s="466"/>
      <c r="AC61" s="466"/>
      <c r="AD61" s="466"/>
      <c r="AE61" s="466"/>
      <c r="AF61" s="466"/>
      <c r="AG61" s="466"/>
      <c r="AH61" s="466"/>
      <c r="AI61" s="467"/>
    </row>
    <row r="62" spans="1:35" ht="15.75" thickBot="1">
      <c r="A62" s="32" t="s">
        <v>0</v>
      </c>
      <c r="B62" s="32" t="s">
        <v>49</v>
      </c>
      <c r="C62" s="37" t="s">
        <v>49</v>
      </c>
      <c r="D62" s="37" t="s">
        <v>52</v>
      </c>
      <c r="E62" s="32" t="s">
        <v>1</v>
      </c>
      <c r="F62" s="32" t="s">
        <v>2</v>
      </c>
      <c r="G62" s="32" t="s">
        <v>116</v>
      </c>
      <c r="H62" s="32" t="s">
        <v>117</v>
      </c>
      <c r="I62" s="32" t="s">
        <v>119</v>
      </c>
      <c r="J62" s="32" t="s">
        <v>46</v>
      </c>
      <c r="K62" s="463" t="s">
        <v>3</v>
      </c>
      <c r="L62" s="463"/>
      <c r="M62" s="32" t="s">
        <v>6</v>
      </c>
      <c r="N62" s="32" t="s">
        <v>7</v>
      </c>
      <c r="O62" s="32" t="s">
        <v>8</v>
      </c>
      <c r="P62" s="32" t="s">
        <v>9</v>
      </c>
      <c r="Q62" s="32" t="s">
        <v>10</v>
      </c>
      <c r="R62" s="32" t="s">
        <v>11</v>
      </c>
      <c r="S62" s="32" t="s">
        <v>12</v>
      </c>
      <c r="T62" s="32" t="s">
        <v>133</v>
      </c>
      <c r="U62" s="69" t="s">
        <v>20</v>
      </c>
      <c r="V62" s="32" t="s">
        <v>38</v>
      </c>
      <c r="W62" s="71" t="s">
        <v>14</v>
      </c>
      <c r="X62" s="71" t="s">
        <v>15</v>
      </c>
      <c r="Y62" s="32" t="s">
        <v>16</v>
      </c>
      <c r="Z62" s="32" t="s">
        <v>130</v>
      </c>
      <c r="AA62" s="32" t="s">
        <v>131</v>
      </c>
      <c r="AB62" s="32" t="s">
        <v>48</v>
      </c>
      <c r="AC62" s="463" t="s">
        <v>17</v>
      </c>
      <c r="AD62" s="463"/>
      <c r="AE62" s="463"/>
      <c r="AF62" s="56" t="s">
        <v>18</v>
      </c>
      <c r="AG62" s="37" t="s">
        <v>124</v>
      </c>
      <c r="AH62" s="37" t="s">
        <v>126</v>
      </c>
      <c r="AI62" s="57" t="s">
        <v>135</v>
      </c>
    </row>
    <row r="63" spans="1:35" ht="15.75" thickBot="1">
      <c r="A63" s="64"/>
      <c r="B63" s="65" t="s">
        <v>50</v>
      </c>
      <c r="C63" s="38" t="s">
        <v>51</v>
      </c>
      <c r="D63" s="38"/>
      <c r="E63" s="64"/>
      <c r="F63" s="64"/>
      <c r="G63" s="64"/>
      <c r="H63" s="64"/>
      <c r="I63" s="64" t="s">
        <v>120</v>
      </c>
      <c r="J63" s="65" t="s">
        <v>47</v>
      </c>
      <c r="K63" s="66" t="s">
        <v>4</v>
      </c>
      <c r="L63" s="68" t="s">
        <v>5</v>
      </c>
      <c r="M63" s="64"/>
      <c r="N63" s="64"/>
      <c r="O63" s="64"/>
      <c r="P63" s="64"/>
      <c r="Q63" s="64"/>
      <c r="R63" s="64"/>
      <c r="S63" s="64"/>
      <c r="T63" s="64"/>
      <c r="U63" s="70" t="s">
        <v>21</v>
      </c>
      <c r="V63" s="65" t="s">
        <v>39</v>
      </c>
      <c r="W63" s="64"/>
      <c r="X63" s="72">
        <v>19803</v>
      </c>
      <c r="Y63" s="72">
        <v>19803</v>
      </c>
      <c r="Z63" s="72" t="s">
        <v>129</v>
      </c>
      <c r="AA63" s="65" t="s">
        <v>132</v>
      </c>
      <c r="AB63" s="65" t="s">
        <v>123</v>
      </c>
      <c r="AC63" s="76">
        <v>0.25</v>
      </c>
      <c r="AD63" s="75">
        <v>0.5</v>
      </c>
      <c r="AE63" s="67" t="s">
        <v>5</v>
      </c>
      <c r="AF63" s="73"/>
      <c r="AG63" s="38" t="s">
        <v>125</v>
      </c>
      <c r="AH63" s="38" t="s">
        <v>127</v>
      </c>
      <c r="AI63" s="74"/>
    </row>
    <row r="64" spans="1:35">
      <c r="A64" s="17" t="s">
        <v>112</v>
      </c>
      <c r="B64" s="23" t="s">
        <v>103</v>
      </c>
      <c r="C64" s="23" t="s">
        <v>104</v>
      </c>
      <c r="D64" s="18" t="s">
        <v>66</v>
      </c>
      <c r="E64" s="18">
        <v>13</v>
      </c>
      <c r="F64" s="18" t="s">
        <v>32</v>
      </c>
      <c r="G64" s="18" t="s">
        <v>42</v>
      </c>
      <c r="H64" s="18" t="s">
        <v>118</v>
      </c>
      <c r="I64" s="18" t="s">
        <v>121</v>
      </c>
      <c r="J64" s="19">
        <v>185660</v>
      </c>
      <c r="K64" s="22">
        <v>1</v>
      </c>
      <c r="L64" s="19">
        <v>3713</v>
      </c>
      <c r="M64" s="19">
        <v>39917</v>
      </c>
      <c r="N64" s="19">
        <v>133182</v>
      </c>
      <c r="O64" s="19">
        <v>64981</v>
      </c>
      <c r="P64" s="19">
        <v>25992</v>
      </c>
      <c r="Q64" s="19">
        <v>51878</v>
      </c>
      <c r="R64" s="19">
        <v>25962</v>
      </c>
      <c r="S64" s="19">
        <v>9873</v>
      </c>
      <c r="T64" s="19">
        <v>37438</v>
      </c>
      <c r="U64" s="19">
        <v>0</v>
      </c>
      <c r="V64" s="19">
        <v>0</v>
      </c>
      <c r="W64" s="19"/>
      <c r="X64" s="19"/>
      <c r="Y64" s="19"/>
      <c r="Z64" s="19">
        <v>329168</v>
      </c>
      <c r="AA64" s="19"/>
      <c r="AB64" s="23">
        <v>0</v>
      </c>
      <c r="AC64" s="18"/>
      <c r="AD64" s="18"/>
      <c r="AE64" s="19"/>
      <c r="AF64" s="19">
        <f t="shared" ref="AF64:AF66" si="4">J64+L64+M64+N64+O64+P64+Q64+R64+S64+T64+U64+W64+X64+Y64+Z64+AE64+AB64+AA64</f>
        <v>907764</v>
      </c>
      <c r="AG64" s="40">
        <v>39815</v>
      </c>
      <c r="AH64" s="40">
        <v>40908</v>
      </c>
      <c r="AI64" s="60"/>
    </row>
    <row r="65" spans="1:35">
      <c r="A65" s="17" t="s">
        <v>113</v>
      </c>
      <c r="B65" s="23" t="s">
        <v>58</v>
      </c>
      <c r="C65" s="23" t="s">
        <v>105</v>
      </c>
      <c r="D65" s="18" t="s">
        <v>106</v>
      </c>
      <c r="E65" s="18">
        <v>13</v>
      </c>
      <c r="F65" s="18" t="s">
        <v>32</v>
      </c>
      <c r="G65" s="18" t="s">
        <v>33</v>
      </c>
      <c r="H65" s="18" t="s">
        <v>118</v>
      </c>
      <c r="I65" s="18" t="s">
        <v>121</v>
      </c>
      <c r="J65" s="19">
        <v>185660</v>
      </c>
      <c r="K65" s="22">
        <v>1</v>
      </c>
      <c r="L65" s="19">
        <v>3713</v>
      </c>
      <c r="M65" s="19">
        <v>39917</v>
      </c>
      <c r="N65" s="19">
        <v>133182</v>
      </c>
      <c r="O65" s="19">
        <v>64981</v>
      </c>
      <c r="P65" s="19">
        <v>25992</v>
      </c>
      <c r="Q65" s="19">
        <v>51878</v>
      </c>
      <c r="R65" s="19">
        <v>25962</v>
      </c>
      <c r="S65" s="19">
        <v>9873</v>
      </c>
      <c r="T65" s="19">
        <v>37438</v>
      </c>
      <c r="U65" s="19">
        <v>0</v>
      </c>
      <c r="V65" s="19">
        <v>0</v>
      </c>
      <c r="W65" s="19">
        <v>0</v>
      </c>
      <c r="X65" s="19">
        <v>0</v>
      </c>
      <c r="Y65" s="19"/>
      <c r="Z65" s="19">
        <v>329168</v>
      </c>
      <c r="AA65" s="19">
        <v>75327</v>
      </c>
      <c r="AB65" s="23">
        <v>0</v>
      </c>
      <c r="AC65" s="18"/>
      <c r="AD65" s="18"/>
      <c r="AE65" s="19"/>
      <c r="AF65" s="19">
        <f>J65+L65+M65+N65+O65+P65+Q65+R65+S65+T65+U65+W65+X65+Y65+Z65+AE65+AB65+AA65+V67</f>
        <v>989287</v>
      </c>
      <c r="AG65" s="40">
        <v>39797</v>
      </c>
      <c r="AH65" s="40">
        <v>40908</v>
      </c>
      <c r="AI65" s="60"/>
    </row>
    <row r="66" spans="1:35">
      <c r="A66" s="17" t="s">
        <v>114</v>
      </c>
      <c r="B66" s="23" t="s">
        <v>76</v>
      </c>
      <c r="C66" s="23" t="s">
        <v>83</v>
      </c>
      <c r="D66" s="18"/>
      <c r="E66" s="18">
        <v>15</v>
      </c>
      <c r="F66" s="18" t="s">
        <v>34</v>
      </c>
      <c r="G66" s="18" t="s">
        <v>43</v>
      </c>
      <c r="H66" s="18" t="s">
        <v>118</v>
      </c>
      <c r="I66" s="18" t="s">
        <v>121</v>
      </c>
      <c r="J66" s="19">
        <v>159305</v>
      </c>
      <c r="K66" s="22">
        <v>2</v>
      </c>
      <c r="L66" s="19">
        <v>6372</v>
      </c>
      <c r="M66" s="19">
        <v>34251</v>
      </c>
      <c r="N66" s="19">
        <v>80806</v>
      </c>
      <c r="O66" s="19">
        <v>55757</v>
      </c>
      <c r="P66" s="19">
        <v>22303</v>
      </c>
      <c r="Q66" s="19">
        <v>44318</v>
      </c>
      <c r="R66" s="19">
        <v>15180</v>
      </c>
      <c r="S66" s="19">
        <v>5711</v>
      </c>
      <c r="T66" s="19">
        <v>37438</v>
      </c>
      <c r="U66" s="19">
        <v>0</v>
      </c>
      <c r="V66" s="19">
        <v>0</v>
      </c>
      <c r="W66" s="19">
        <v>0</v>
      </c>
      <c r="X66" s="19">
        <v>0</v>
      </c>
      <c r="Y66" s="19"/>
      <c r="Z66" s="19">
        <v>329168</v>
      </c>
      <c r="AA66" s="19"/>
      <c r="AB66" s="19">
        <v>0</v>
      </c>
      <c r="AC66" s="18">
        <v>39</v>
      </c>
      <c r="AD66" s="18">
        <v>1</v>
      </c>
      <c r="AE66" s="19">
        <v>63503</v>
      </c>
      <c r="AF66" s="19">
        <f t="shared" si="4"/>
        <v>854112</v>
      </c>
      <c r="AG66" s="40">
        <v>37987</v>
      </c>
      <c r="AH66" s="40">
        <v>40908</v>
      </c>
      <c r="AI66" s="60"/>
    </row>
    <row r="67" spans="1:35">
      <c r="A67" s="17" t="s">
        <v>115</v>
      </c>
      <c r="B67" s="23" t="s">
        <v>107</v>
      </c>
      <c r="C67" s="23" t="s">
        <v>108</v>
      </c>
      <c r="D67" s="18"/>
      <c r="E67" s="18">
        <v>15</v>
      </c>
      <c r="F67" s="18" t="s">
        <v>44</v>
      </c>
      <c r="G67" s="18" t="s">
        <v>45</v>
      </c>
      <c r="H67" s="18" t="s">
        <v>118</v>
      </c>
      <c r="I67" s="18" t="s">
        <v>121</v>
      </c>
      <c r="J67" s="19">
        <v>159305</v>
      </c>
      <c r="K67" s="22">
        <v>2</v>
      </c>
      <c r="L67" s="19">
        <v>6372</v>
      </c>
      <c r="M67" s="19">
        <v>34251</v>
      </c>
      <c r="N67" s="19">
        <v>80806</v>
      </c>
      <c r="O67" s="19">
        <v>55757</v>
      </c>
      <c r="P67" s="19">
        <v>22303</v>
      </c>
      <c r="Q67" s="19">
        <v>44318</v>
      </c>
      <c r="R67" s="19">
        <v>15180</v>
      </c>
      <c r="S67" s="19">
        <v>5711</v>
      </c>
      <c r="T67" s="19">
        <v>37438</v>
      </c>
      <c r="U67" s="19">
        <v>0</v>
      </c>
      <c r="V67" s="19">
        <v>6196</v>
      </c>
      <c r="W67" s="19">
        <v>0</v>
      </c>
      <c r="X67" s="19">
        <v>0</v>
      </c>
      <c r="Y67" s="19"/>
      <c r="Z67" s="19">
        <v>329168</v>
      </c>
      <c r="AA67" s="19">
        <v>75327</v>
      </c>
      <c r="AB67" s="23">
        <v>0</v>
      </c>
      <c r="AC67" s="18"/>
      <c r="AD67" s="18"/>
      <c r="AE67" s="19"/>
      <c r="AF67" s="19">
        <f>J67+L67+M67+N67+O67+P67+Q67+R67+S67+T67+U67+W67+X67+Y67+Z67+AE67+AB67+AA67+V67</f>
        <v>872132</v>
      </c>
      <c r="AG67" s="40">
        <v>38718</v>
      </c>
      <c r="AH67" s="40">
        <v>40908</v>
      </c>
      <c r="AI67" s="60"/>
    </row>
    <row r="68" spans="1:35" ht="15.75" thickBot="1">
      <c r="A68" s="24"/>
      <c r="B68" s="25"/>
      <c r="C68" s="25"/>
      <c r="D68" s="25"/>
      <c r="E68" s="25"/>
      <c r="F68" s="25"/>
      <c r="G68" s="25"/>
      <c r="H68" s="25"/>
      <c r="I68" s="25"/>
      <c r="J68" s="26"/>
      <c r="K68" s="27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5"/>
      <c r="AC68" s="28"/>
      <c r="AD68" s="28"/>
      <c r="AE68" s="26"/>
      <c r="AF68" s="25"/>
      <c r="AG68" s="50"/>
      <c r="AH68" s="50"/>
      <c r="AI68" s="36"/>
    </row>
  </sheetData>
  <mergeCells count="9">
    <mergeCell ref="K6:L6"/>
    <mergeCell ref="AC6:AE6"/>
    <mergeCell ref="A5:AH5"/>
    <mergeCell ref="A38:AH38"/>
    <mergeCell ref="K62:L62"/>
    <mergeCell ref="AC62:AE62"/>
    <mergeCell ref="A61:AI61"/>
    <mergeCell ref="K39:L39"/>
    <mergeCell ref="AC39:AE39"/>
  </mergeCells>
  <pageMargins left="0.70866141732283472" right="0.70866141732283472" top="0.74803149606299213" bottom="0.74803149606299213" header="0.31496062992125984" footer="0.31496062992125984"/>
  <pageSetup paperSize="274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3:AL42"/>
  <sheetViews>
    <sheetView workbookViewId="0">
      <selection activeCell="K26" sqref="K26"/>
    </sheetView>
  </sheetViews>
  <sheetFormatPr baseColWidth="10" defaultRowHeight="15"/>
  <sheetData>
    <row r="3" spans="1:38" ht="15.75" thickBot="1"/>
    <row r="4" spans="1:38" ht="21.75" thickBot="1">
      <c r="A4" t="s">
        <v>271</v>
      </c>
      <c r="C4" s="140" t="s">
        <v>265</v>
      </c>
      <c r="D4" s="141">
        <v>2012</v>
      </c>
      <c r="E4" s="142"/>
      <c r="F4" s="139"/>
      <c r="G4" s="139"/>
    </row>
    <row r="5" spans="1:38" ht="21.75" thickBot="1">
      <c r="A5" s="479" t="s">
        <v>254</v>
      </c>
      <c r="B5" s="464"/>
      <c r="C5" s="464"/>
      <c r="D5" s="464"/>
      <c r="E5" s="464"/>
      <c r="F5" s="464"/>
      <c r="G5" s="464"/>
      <c r="H5" s="464"/>
      <c r="I5" s="464"/>
      <c r="J5" s="464"/>
      <c r="K5" s="464"/>
      <c r="L5" s="464"/>
      <c r="M5" s="464"/>
      <c r="N5" s="464"/>
      <c r="O5" s="464"/>
      <c r="P5" s="464"/>
      <c r="Q5" s="464"/>
      <c r="R5" s="464"/>
      <c r="S5" s="464"/>
      <c r="T5" s="464"/>
      <c r="U5" s="464"/>
      <c r="V5" s="464"/>
      <c r="W5" s="464"/>
      <c r="X5" s="464"/>
      <c r="Y5" s="464"/>
      <c r="Z5" s="464"/>
      <c r="AA5" s="464"/>
      <c r="AB5" s="464"/>
      <c r="AC5" s="464"/>
      <c r="AD5" s="464"/>
      <c r="AE5" s="464"/>
      <c r="AF5" s="464"/>
      <c r="AG5" s="464"/>
      <c r="AH5" s="464"/>
      <c r="AI5" s="474"/>
      <c r="AJ5" s="464"/>
      <c r="AK5" s="464"/>
    </row>
    <row r="6" spans="1:38">
      <c r="A6" s="143" t="s">
        <v>204</v>
      </c>
      <c r="B6" s="252" t="s">
        <v>49</v>
      </c>
      <c r="C6" s="145" t="s">
        <v>49</v>
      </c>
      <c r="D6" s="146" t="s">
        <v>206</v>
      </c>
      <c r="E6" s="147" t="s">
        <v>205</v>
      </c>
      <c r="F6" s="148" t="s">
        <v>1</v>
      </c>
      <c r="G6" s="148" t="s">
        <v>222</v>
      </c>
      <c r="H6" s="252" t="s">
        <v>232</v>
      </c>
      <c r="I6" s="149" t="s">
        <v>117</v>
      </c>
      <c r="J6" s="149" t="s">
        <v>119</v>
      </c>
      <c r="K6" s="253" t="s">
        <v>46</v>
      </c>
      <c r="L6" s="480" t="s">
        <v>3</v>
      </c>
      <c r="M6" s="481"/>
      <c r="N6" s="148" t="s">
        <v>6</v>
      </c>
      <c r="O6" s="148" t="s">
        <v>7</v>
      </c>
      <c r="P6" s="148" t="s">
        <v>8</v>
      </c>
      <c r="Q6" s="148" t="s">
        <v>9</v>
      </c>
      <c r="R6" s="148" t="s">
        <v>10</v>
      </c>
      <c r="S6" s="252" t="s">
        <v>11</v>
      </c>
      <c r="T6" s="143" t="s">
        <v>12</v>
      </c>
      <c r="U6" s="148" t="s">
        <v>144</v>
      </c>
      <c r="V6" s="153" t="s">
        <v>20</v>
      </c>
      <c r="W6" s="148" t="s">
        <v>38</v>
      </c>
      <c r="X6" s="154" t="s">
        <v>14</v>
      </c>
      <c r="Y6" s="154" t="s">
        <v>15</v>
      </c>
      <c r="Z6" s="154" t="s">
        <v>155</v>
      </c>
      <c r="AA6" s="148" t="s">
        <v>157</v>
      </c>
      <c r="AB6" s="148" t="s">
        <v>130</v>
      </c>
      <c r="AC6" s="148" t="s">
        <v>151</v>
      </c>
      <c r="AD6" s="148" t="s">
        <v>131</v>
      </c>
      <c r="AE6" s="148" t="s">
        <v>48</v>
      </c>
      <c r="AF6" s="480" t="s">
        <v>17</v>
      </c>
      <c r="AG6" s="482"/>
      <c r="AH6" s="482"/>
      <c r="AI6" s="155" t="s">
        <v>18</v>
      </c>
      <c r="AJ6" s="156" t="s">
        <v>124</v>
      </c>
      <c r="AK6" s="156" t="s">
        <v>126</v>
      </c>
      <c r="AL6" s="157" t="s">
        <v>135</v>
      </c>
    </row>
    <row r="7" spans="1:38" ht="15.75" thickBot="1">
      <c r="A7" s="158"/>
      <c r="B7" s="159" t="s">
        <v>50</v>
      </c>
      <c r="C7" s="160" t="s">
        <v>51</v>
      </c>
      <c r="D7" s="161"/>
      <c r="E7" s="162"/>
      <c r="F7" s="163"/>
      <c r="G7" s="164" t="s">
        <v>223</v>
      </c>
      <c r="H7" s="165" t="s">
        <v>233</v>
      </c>
      <c r="I7" s="166"/>
      <c r="J7" s="166" t="s">
        <v>120</v>
      </c>
      <c r="K7" s="167" t="s">
        <v>47</v>
      </c>
      <c r="L7" s="168" t="s">
        <v>4</v>
      </c>
      <c r="M7" s="168" t="s">
        <v>5</v>
      </c>
      <c r="N7" s="163"/>
      <c r="O7" s="163"/>
      <c r="P7" s="163"/>
      <c r="Q7" s="163"/>
      <c r="R7" s="163"/>
      <c r="S7" s="165"/>
      <c r="T7" s="158"/>
      <c r="U7" s="163"/>
      <c r="V7" s="169" t="s">
        <v>21</v>
      </c>
      <c r="W7" s="164" t="s">
        <v>39</v>
      </c>
      <c r="X7" s="163"/>
      <c r="Y7" s="164">
        <v>19803</v>
      </c>
      <c r="Z7" s="164" t="s">
        <v>156</v>
      </c>
      <c r="AA7" s="164" t="s">
        <v>158</v>
      </c>
      <c r="AB7" s="164" t="s">
        <v>129</v>
      </c>
      <c r="AC7" s="164"/>
      <c r="AD7" s="164" t="s">
        <v>202</v>
      </c>
      <c r="AE7" s="164" t="s">
        <v>123</v>
      </c>
      <c r="AF7" s="170">
        <v>0.25</v>
      </c>
      <c r="AG7" s="170">
        <v>0.5</v>
      </c>
      <c r="AH7" s="171" t="s">
        <v>5</v>
      </c>
      <c r="AI7" s="172"/>
      <c r="AJ7" s="173" t="s">
        <v>125</v>
      </c>
      <c r="AK7" s="173" t="s">
        <v>127</v>
      </c>
      <c r="AL7" s="174"/>
    </row>
    <row r="8" spans="1:38">
      <c r="A8" s="175" t="s">
        <v>22</v>
      </c>
      <c r="B8" s="176" t="s">
        <v>53</v>
      </c>
      <c r="C8" s="176" t="s">
        <v>54</v>
      </c>
      <c r="D8" s="177" t="s">
        <v>207</v>
      </c>
      <c r="E8" s="178" t="s">
        <v>165</v>
      </c>
      <c r="F8" s="178">
        <v>6</v>
      </c>
      <c r="G8" s="178" t="s">
        <v>22</v>
      </c>
      <c r="H8" s="178" t="s">
        <v>56</v>
      </c>
      <c r="I8" s="178" t="s">
        <v>118</v>
      </c>
      <c r="J8" s="178" t="s">
        <v>121</v>
      </c>
      <c r="K8" s="179">
        <v>365211</v>
      </c>
      <c r="L8" s="180">
        <v>12</v>
      </c>
      <c r="M8" s="179">
        <v>87651</v>
      </c>
      <c r="N8" s="179">
        <v>78520</v>
      </c>
      <c r="O8" s="179">
        <v>1007510</v>
      </c>
      <c r="P8" s="179">
        <v>127824</v>
      </c>
      <c r="Q8" s="179">
        <v>51130</v>
      </c>
      <c r="R8" s="179">
        <v>15084</v>
      </c>
      <c r="S8" s="179">
        <v>195453</v>
      </c>
      <c r="T8" s="179">
        <v>74483</v>
      </c>
      <c r="U8" s="179">
        <v>0</v>
      </c>
      <c r="V8" s="179">
        <v>0</v>
      </c>
      <c r="W8" s="179"/>
      <c r="X8" s="179">
        <v>0</v>
      </c>
      <c r="Y8" s="179"/>
      <c r="Z8" s="179"/>
      <c r="AA8" s="179"/>
      <c r="AB8" s="179"/>
      <c r="AC8" s="179"/>
      <c r="AD8" s="179"/>
      <c r="AE8" s="179">
        <v>1372721</v>
      </c>
      <c r="AF8" s="181"/>
      <c r="AG8" s="181"/>
      <c r="AH8" s="179"/>
      <c r="AI8" s="179">
        <f t="shared" ref="AI8" si="0">K8+M8+N8+O8+P8+Q8+R8+S8+T8+U8+V8+X8+Y8+AA8+AB8+AH8+AE8+AC8+Z8</f>
        <v>3375587</v>
      </c>
      <c r="AJ8" s="182">
        <v>39788</v>
      </c>
      <c r="AK8" s="156" t="s">
        <v>136</v>
      </c>
      <c r="AL8" s="183"/>
    </row>
    <row r="9" spans="1:38">
      <c r="A9" s="184" t="s">
        <v>23</v>
      </c>
      <c r="B9" s="185" t="s">
        <v>57</v>
      </c>
      <c r="C9" s="185" t="s">
        <v>58</v>
      </c>
      <c r="D9" s="186" t="s">
        <v>208</v>
      </c>
      <c r="E9" s="187" t="s">
        <v>166</v>
      </c>
      <c r="F9" s="187">
        <v>8</v>
      </c>
      <c r="G9" s="187" t="s">
        <v>224</v>
      </c>
      <c r="H9" s="187" t="s">
        <v>59</v>
      </c>
      <c r="I9" s="187" t="s">
        <v>118</v>
      </c>
      <c r="J9" s="187" t="s">
        <v>121</v>
      </c>
      <c r="K9" s="188">
        <v>290658</v>
      </c>
      <c r="L9" s="189">
        <v>4</v>
      </c>
      <c r="M9" s="188">
        <v>23253</v>
      </c>
      <c r="N9" s="188">
        <v>62491</v>
      </c>
      <c r="O9" s="188">
        <v>580111</v>
      </c>
      <c r="P9" s="188">
        <v>101730</v>
      </c>
      <c r="Q9" s="188">
        <v>40692</v>
      </c>
      <c r="R9" s="188">
        <v>15084</v>
      </c>
      <c r="S9" s="188">
        <v>102802</v>
      </c>
      <c r="T9" s="188">
        <v>42383</v>
      </c>
      <c r="U9" s="188">
        <v>23793</v>
      </c>
      <c r="V9" s="188">
        <v>0</v>
      </c>
      <c r="W9" s="188"/>
      <c r="X9" s="188">
        <v>261231</v>
      </c>
      <c r="Y9" s="188">
        <v>174154</v>
      </c>
      <c r="Z9" s="188"/>
      <c r="AA9" s="188"/>
      <c r="AB9" s="188"/>
      <c r="AC9" s="188"/>
      <c r="AD9" s="188"/>
      <c r="AE9" s="188"/>
      <c r="AF9" s="190"/>
      <c r="AG9" s="190"/>
      <c r="AH9" s="188"/>
      <c r="AI9" s="188">
        <f t="shared" ref="AI9:AI16" si="1">K9+M9+N9+O9+P9+Q9+R9+S9+T9+U9+V9+X9+Y9+AA9+AB9+AH9+AE9+AC9+Z9+AD9</f>
        <v>1718382</v>
      </c>
      <c r="AJ9" s="191">
        <v>37622</v>
      </c>
      <c r="AK9" s="173" t="s">
        <v>136</v>
      </c>
      <c r="AL9" s="192"/>
    </row>
    <row r="10" spans="1:38">
      <c r="A10" s="184" t="s">
        <v>23</v>
      </c>
      <c r="B10" s="185" t="s">
        <v>64</v>
      </c>
      <c r="C10" s="185" t="s">
        <v>65</v>
      </c>
      <c r="D10" s="186" t="s">
        <v>209</v>
      </c>
      <c r="E10" s="187" t="s">
        <v>167</v>
      </c>
      <c r="F10" s="187">
        <v>10</v>
      </c>
      <c r="G10" s="187" t="s">
        <v>26</v>
      </c>
      <c r="H10" s="187" t="s">
        <v>231</v>
      </c>
      <c r="I10" s="187" t="s">
        <v>118</v>
      </c>
      <c r="J10" s="187" t="s">
        <v>121</v>
      </c>
      <c r="K10" s="188">
        <v>245556</v>
      </c>
      <c r="L10" s="189">
        <v>4</v>
      </c>
      <c r="M10" s="188">
        <v>19644</v>
      </c>
      <c r="N10" s="188">
        <v>52795</v>
      </c>
      <c r="O10" s="188">
        <v>336933</v>
      </c>
      <c r="P10" s="188">
        <v>85945</v>
      </c>
      <c r="Q10" s="188">
        <v>34378</v>
      </c>
      <c r="R10" s="188">
        <v>15084</v>
      </c>
      <c r="S10" s="188">
        <v>58574</v>
      </c>
      <c r="T10" s="188">
        <v>24163</v>
      </c>
      <c r="U10" s="188">
        <v>23793</v>
      </c>
      <c r="V10" s="188">
        <v>0</v>
      </c>
      <c r="W10" s="188"/>
      <c r="X10" s="188">
        <v>0</v>
      </c>
      <c r="Y10" s="188">
        <v>0</v>
      </c>
      <c r="Z10" s="188"/>
      <c r="AA10" s="188"/>
      <c r="AB10" s="188"/>
      <c r="AC10" s="188"/>
      <c r="AD10" s="188"/>
      <c r="AE10" s="188"/>
      <c r="AF10" s="190">
        <v>25</v>
      </c>
      <c r="AG10" s="190">
        <v>2</v>
      </c>
      <c r="AH10" s="188">
        <v>105001</v>
      </c>
      <c r="AI10" s="188">
        <f t="shared" si="1"/>
        <v>1001866</v>
      </c>
      <c r="AJ10" s="191">
        <v>37622</v>
      </c>
      <c r="AK10" s="173" t="s">
        <v>136</v>
      </c>
      <c r="AL10" s="192"/>
    </row>
    <row r="11" spans="1:38">
      <c r="A11" s="184" t="s">
        <v>23</v>
      </c>
      <c r="B11" s="185" t="s">
        <v>68</v>
      </c>
      <c r="C11" s="185" t="s">
        <v>69</v>
      </c>
      <c r="D11" s="186" t="s">
        <v>210</v>
      </c>
      <c r="E11" s="187" t="s">
        <v>168</v>
      </c>
      <c r="F11" s="187">
        <v>10</v>
      </c>
      <c r="G11" s="187" t="s">
        <v>27</v>
      </c>
      <c r="H11" s="187" t="s">
        <v>56</v>
      </c>
      <c r="I11" s="187" t="s">
        <v>118</v>
      </c>
      <c r="J11" s="187" t="s">
        <v>121</v>
      </c>
      <c r="K11" s="188">
        <v>245556</v>
      </c>
      <c r="L11" s="189">
        <v>0</v>
      </c>
      <c r="M11" s="188">
        <v>0</v>
      </c>
      <c r="N11" s="188">
        <v>52795</v>
      </c>
      <c r="O11" s="188">
        <v>336933</v>
      </c>
      <c r="P11" s="188">
        <v>85945</v>
      </c>
      <c r="Q11" s="188">
        <v>34378</v>
      </c>
      <c r="R11" s="188">
        <v>15084</v>
      </c>
      <c r="S11" s="188">
        <v>58574</v>
      </c>
      <c r="T11" s="188">
        <v>24163</v>
      </c>
      <c r="U11" s="188">
        <v>23793</v>
      </c>
      <c r="V11" s="188">
        <v>0</v>
      </c>
      <c r="W11" s="188"/>
      <c r="X11" s="188">
        <v>0</v>
      </c>
      <c r="Y11" s="188">
        <v>0</v>
      </c>
      <c r="Z11" s="188"/>
      <c r="AA11" s="188"/>
      <c r="AB11" s="188"/>
      <c r="AC11" s="188"/>
      <c r="AD11" s="188"/>
      <c r="AE11" s="188"/>
      <c r="AF11" s="190">
        <v>14</v>
      </c>
      <c r="AG11" s="190">
        <v>26</v>
      </c>
      <c r="AH11" s="188">
        <v>173214</v>
      </c>
      <c r="AI11" s="188">
        <f t="shared" si="1"/>
        <v>1050435</v>
      </c>
      <c r="AJ11" s="191">
        <v>40560</v>
      </c>
      <c r="AK11" s="173" t="s">
        <v>136</v>
      </c>
      <c r="AL11" s="192"/>
    </row>
    <row r="12" spans="1:38">
      <c r="A12" s="184" t="s">
        <v>23</v>
      </c>
      <c r="B12" s="185" t="s">
        <v>71</v>
      </c>
      <c r="C12" s="185" t="s">
        <v>72</v>
      </c>
      <c r="D12" s="186" t="s">
        <v>211</v>
      </c>
      <c r="E12" s="187" t="s">
        <v>169</v>
      </c>
      <c r="F12" s="187">
        <v>10</v>
      </c>
      <c r="G12" s="187" t="s">
        <v>28</v>
      </c>
      <c r="H12" s="187" t="s">
        <v>234</v>
      </c>
      <c r="I12" s="187" t="s">
        <v>118</v>
      </c>
      <c r="J12" s="187" t="s">
        <v>121</v>
      </c>
      <c r="K12" s="188">
        <v>245556</v>
      </c>
      <c r="L12" s="189">
        <v>8</v>
      </c>
      <c r="M12" s="188">
        <v>39289</v>
      </c>
      <c r="N12" s="188">
        <v>52795</v>
      </c>
      <c r="O12" s="188">
        <v>336933</v>
      </c>
      <c r="P12" s="188">
        <v>85945</v>
      </c>
      <c r="Q12" s="188">
        <v>34378</v>
      </c>
      <c r="R12" s="188">
        <v>15084</v>
      </c>
      <c r="S12" s="188">
        <v>58574</v>
      </c>
      <c r="T12" s="188">
        <v>24163</v>
      </c>
      <c r="U12" s="188">
        <v>23793</v>
      </c>
      <c r="V12" s="188">
        <v>0</v>
      </c>
      <c r="W12" s="188"/>
      <c r="X12" s="188">
        <v>0</v>
      </c>
      <c r="Y12" s="188"/>
      <c r="Z12" s="188"/>
      <c r="AA12" s="188"/>
      <c r="AB12" s="188"/>
      <c r="AC12" s="188"/>
      <c r="AD12" s="188"/>
      <c r="AE12" s="188"/>
      <c r="AF12" s="190">
        <v>18</v>
      </c>
      <c r="AG12" s="190">
        <v>14</v>
      </c>
      <c r="AH12" s="188">
        <v>133359</v>
      </c>
      <c r="AI12" s="188">
        <f t="shared" si="1"/>
        <v>1049869</v>
      </c>
      <c r="AJ12" s="191">
        <v>34700</v>
      </c>
      <c r="AK12" s="173" t="s">
        <v>136</v>
      </c>
      <c r="AL12" s="192"/>
    </row>
    <row r="13" spans="1:38">
      <c r="A13" s="184" t="s">
        <v>29</v>
      </c>
      <c r="B13" s="185" t="s">
        <v>75</v>
      </c>
      <c r="C13" s="185" t="s">
        <v>76</v>
      </c>
      <c r="D13" s="186" t="s">
        <v>212</v>
      </c>
      <c r="E13" s="187" t="s">
        <v>170</v>
      </c>
      <c r="F13" s="187">
        <v>11</v>
      </c>
      <c r="G13" s="187" t="s">
        <v>225</v>
      </c>
      <c r="H13" s="187" t="s">
        <v>231</v>
      </c>
      <c r="I13" s="187" t="s">
        <v>118</v>
      </c>
      <c r="J13" s="187" t="s">
        <v>121</v>
      </c>
      <c r="K13" s="188">
        <v>227316</v>
      </c>
      <c r="L13" s="189">
        <v>4</v>
      </c>
      <c r="M13" s="188">
        <v>18185</v>
      </c>
      <c r="N13" s="188">
        <v>48873</v>
      </c>
      <c r="O13" s="188">
        <v>254591</v>
      </c>
      <c r="P13" s="188">
        <v>79561</v>
      </c>
      <c r="Q13" s="188">
        <v>31824</v>
      </c>
      <c r="R13" s="188">
        <v>15084</v>
      </c>
      <c r="S13" s="188">
        <v>43658</v>
      </c>
      <c r="T13" s="188">
        <v>17985</v>
      </c>
      <c r="U13" s="188">
        <v>23793</v>
      </c>
      <c r="V13" s="188">
        <v>0</v>
      </c>
      <c r="W13" s="188"/>
      <c r="X13" s="188">
        <v>0</v>
      </c>
      <c r="Y13" s="188">
        <v>0</v>
      </c>
      <c r="Z13" s="188"/>
      <c r="AA13" s="188"/>
      <c r="AB13" s="188"/>
      <c r="AC13" s="188"/>
      <c r="AD13" s="188"/>
      <c r="AE13" s="188"/>
      <c r="AF13" s="190">
        <v>18</v>
      </c>
      <c r="AG13" s="190">
        <v>4</v>
      </c>
      <c r="AH13" s="188">
        <v>72286</v>
      </c>
      <c r="AI13" s="188">
        <f t="shared" si="1"/>
        <v>833156</v>
      </c>
      <c r="AJ13" s="191">
        <v>37641</v>
      </c>
      <c r="AK13" s="173" t="s">
        <v>136</v>
      </c>
      <c r="AL13" s="192"/>
    </row>
    <row r="14" spans="1:38">
      <c r="A14" s="184" t="s">
        <v>29</v>
      </c>
      <c r="B14" s="185" t="s">
        <v>78</v>
      </c>
      <c r="C14" s="185" t="s">
        <v>79</v>
      </c>
      <c r="D14" s="186" t="s">
        <v>213</v>
      </c>
      <c r="E14" s="187" t="s">
        <v>171</v>
      </c>
      <c r="F14" s="187">
        <v>11</v>
      </c>
      <c r="G14" s="187" t="s">
        <v>226</v>
      </c>
      <c r="H14" s="187" t="s">
        <v>229</v>
      </c>
      <c r="I14" s="187" t="s">
        <v>118</v>
      </c>
      <c r="J14" s="187" t="s">
        <v>121</v>
      </c>
      <c r="K14" s="188">
        <v>227316</v>
      </c>
      <c r="L14" s="189">
        <v>15</v>
      </c>
      <c r="M14" s="188">
        <v>68195</v>
      </c>
      <c r="N14" s="188">
        <v>48873</v>
      </c>
      <c r="O14" s="188">
        <v>254591</v>
      </c>
      <c r="P14" s="188">
        <v>79561</v>
      </c>
      <c r="Q14" s="188">
        <v>31824</v>
      </c>
      <c r="R14" s="188">
        <v>15084</v>
      </c>
      <c r="S14" s="188">
        <v>43658</v>
      </c>
      <c r="T14" s="188">
        <v>17985</v>
      </c>
      <c r="U14" s="188">
        <v>23793</v>
      </c>
      <c r="V14" s="188">
        <v>13620</v>
      </c>
      <c r="W14" s="188"/>
      <c r="X14" s="188">
        <v>0</v>
      </c>
      <c r="Y14" s="188">
        <v>0</v>
      </c>
      <c r="Z14" s="188"/>
      <c r="AA14" s="188"/>
      <c r="AB14" s="188"/>
      <c r="AC14" s="188"/>
      <c r="AD14" s="188"/>
      <c r="AE14" s="188"/>
      <c r="AF14" s="190">
        <v>8</v>
      </c>
      <c r="AG14" s="190">
        <v>9</v>
      </c>
      <c r="AH14" s="188">
        <v>59605</v>
      </c>
      <c r="AI14" s="188">
        <f t="shared" si="1"/>
        <v>884105</v>
      </c>
      <c r="AJ14" s="191">
        <v>29587</v>
      </c>
      <c r="AK14" s="173" t="s">
        <v>136</v>
      </c>
      <c r="AL14" s="192"/>
    </row>
    <row r="15" spans="1:38">
      <c r="A15" s="184" t="s">
        <v>32</v>
      </c>
      <c r="B15" s="185" t="s">
        <v>82</v>
      </c>
      <c r="C15" s="185" t="s">
        <v>83</v>
      </c>
      <c r="D15" s="186" t="s">
        <v>214</v>
      </c>
      <c r="E15" s="187" t="s">
        <v>172</v>
      </c>
      <c r="F15" s="187">
        <v>13</v>
      </c>
      <c r="G15" s="187" t="s">
        <v>235</v>
      </c>
      <c r="H15" s="187" t="s">
        <v>240</v>
      </c>
      <c r="I15" s="187" t="s">
        <v>118</v>
      </c>
      <c r="J15" s="187" t="s">
        <v>121</v>
      </c>
      <c r="K15" s="188">
        <v>194943</v>
      </c>
      <c r="L15" s="189">
        <v>14</v>
      </c>
      <c r="M15" s="188">
        <v>54584</v>
      </c>
      <c r="N15" s="188">
        <v>41913</v>
      </c>
      <c r="O15" s="188">
        <v>139841</v>
      </c>
      <c r="P15" s="188">
        <v>68230</v>
      </c>
      <c r="Q15" s="188">
        <v>27292</v>
      </c>
      <c r="R15" s="188">
        <v>54472</v>
      </c>
      <c r="S15" s="188">
        <v>27260</v>
      </c>
      <c r="T15" s="188">
        <v>10367</v>
      </c>
      <c r="U15" s="188">
        <v>39310</v>
      </c>
      <c r="V15" s="188">
        <v>0</v>
      </c>
      <c r="W15" s="188"/>
      <c r="X15" s="188">
        <v>0</v>
      </c>
      <c r="Y15" s="188">
        <v>0</v>
      </c>
      <c r="Z15" s="188"/>
      <c r="AA15" s="188"/>
      <c r="AB15" s="188"/>
      <c r="AC15" s="188"/>
      <c r="AD15" s="188"/>
      <c r="AE15" s="188"/>
      <c r="AF15" s="190">
        <v>0</v>
      </c>
      <c r="AG15" s="190">
        <v>0</v>
      </c>
      <c r="AH15" s="188">
        <v>0</v>
      </c>
      <c r="AI15" s="188">
        <f t="shared" si="1"/>
        <v>658212</v>
      </c>
      <c r="AJ15" s="191">
        <v>30682</v>
      </c>
      <c r="AK15" s="173" t="s">
        <v>136</v>
      </c>
      <c r="AL15" s="192"/>
    </row>
    <row r="16" spans="1:38">
      <c r="A16" s="184" t="s">
        <v>34</v>
      </c>
      <c r="B16" s="185" t="s">
        <v>85</v>
      </c>
      <c r="C16" s="185" t="s">
        <v>86</v>
      </c>
      <c r="D16" s="186" t="s">
        <v>215</v>
      </c>
      <c r="E16" s="187" t="s">
        <v>173</v>
      </c>
      <c r="F16" s="187">
        <v>14</v>
      </c>
      <c r="G16" s="187" t="s">
        <v>228</v>
      </c>
      <c r="H16" s="187" t="s">
        <v>236</v>
      </c>
      <c r="I16" s="187" t="s">
        <v>118</v>
      </c>
      <c r="J16" s="187" t="s">
        <v>121</v>
      </c>
      <c r="K16" s="188">
        <v>180528</v>
      </c>
      <c r="L16" s="189">
        <v>15</v>
      </c>
      <c r="M16" s="188">
        <v>54158</v>
      </c>
      <c r="N16" s="188">
        <v>38814</v>
      </c>
      <c r="O16" s="188">
        <v>105633</v>
      </c>
      <c r="P16" s="188">
        <v>63185</v>
      </c>
      <c r="Q16" s="188">
        <v>25274</v>
      </c>
      <c r="R16" s="188">
        <v>54037</v>
      </c>
      <c r="S16" s="188">
        <v>20553</v>
      </c>
      <c r="T16" s="188">
        <v>7666</v>
      </c>
      <c r="U16" s="188">
        <v>39310</v>
      </c>
      <c r="V16" s="188">
        <v>0</v>
      </c>
      <c r="W16" s="188"/>
      <c r="X16" s="188">
        <v>0</v>
      </c>
      <c r="Y16" s="188">
        <v>0</v>
      </c>
      <c r="Z16" s="188"/>
      <c r="AA16" s="188"/>
      <c r="AB16" s="188"/>
      <c r="AC16" s="188"/>
      <c r="AD16" s="188"/>
      <c r="AE16" s="188"/>
      <c r="AF16" s="190">
        <v>51</v>
      </c>
      <c r="AG16" s="190">
        <v>52</v>
      </c>
      <c r="AH16" s="188">
        <v>213492</v>
      </c>
      <c r="AI16" s="188">
        <f t="shared" si="1"/>
        <v>802650</v>
      </c>
      <c r="AJ16" s="191">
        <v>29221</v>
      </c>
      <c r="AK16" s="173" t="s">
        <v>136</v>
      </c>
      <c r="AL16" s="192"/>
    </row>
    <row r="17" spans="1:38">
      <c r="A17" s="184" t="s">
        <v>32</v>
      </c>
      <c r="B17" s="185" t="s">
        <v>88</v>
      </c>
      <c r="C17" s="185" t="s">
        <v>89</v>
      </c>
      <c r="D17" s="186" t="s">
        <v>216</v>
      </c>
      <c r="E17" s="187" t="s">
        <v>174</v>
      </c>
      <c r="F17" s="187">
        <v>15</v>
      </c>
      <c r="G17" s="187" t="s">
        <v>230</v>
      </c>
      <c r="H17" s="187" t="s">
        <v>229</v>
      </c>
      <c r="I17" s="187" t="s">
        <v>118</v>
      </c>
      <c r="J17" s="187" t="s">
        <v>121</v>
      </c>
      <c r="K17" s="188">
        <v>167270</v>
      </c>
      <c r="L17" s="189">
        <v>12</v>
      </c>
      <c r="M17" s="188">
        <v>40145</v>
      </c>
      <c r="N17" s="188">
        <v>35963</v>
      </c>
      <c r="O17" s="188">
        <v>84846</v>
      </c>
      <c r="P17" s="188">
        <v>58545</v>
      </c>
      <c r="Q17" s="188">
        <v>23418</v>
      </c>
      <c r="R17" s="188">
        <v>46534</v>
      </c>
      <c r="S17" s="188">
        <v>15939</v>
      </c>
      <c r="T17" s="188">
        <v>5997</v>
      </c>
      <c r="U17" s="188">
        <v>39310</v>
      </c>
      <c r="V17" s="188">
        <v>0</v>
      </c>
      <c r="W17" s="188">
        <v>0</v>
      </c>
      <c r="X17" s="188">
        <v>0</v>
      </c>
      <c r="Y17" s="188">
        <v>0</v>
      </c>
      <c r="Z17" s="188"/>
      <c r="AA17" s="188"/>
      <c r="AB17" s="188"/>
      <c r="AC17" s="188"/>
      <c r="AD17" s="188"/>
      <c r="AE17" s="188"/>
      <c r="AF17" s="190">
        <v>21</v>
      </c>
      <c r="AG17" s="190">
        <v>7</v>
      </c>
      <c r="AH17" s="188">
        <v>48765</v>
      </c>
      <c r="AI17" s="188">
        <f>K17+M17+N17+O17+P17+Q17+R17+S17+T17+U17+V17+X17+Y17+AA17+AB17+AH17+AE17+AC17+Z17+AD17+W17</f>
        <v>566732</v>
      </c>
      <c r="AJ17" s="191">
        <v>32082</v>
      </c>
      <c r="AK17" s="173" t="s">
        <v>136</v>
      </c>
      <c r="AL17" s="192"/>
    </row>
    <row r="18" spans="1:38">
      <c r="A18" s="184" t="s">
        <v>32</v>
      </c>
      <c r="B18" s="185" t="s">
        <v>78</v>
      </c>
      <c r="C18" s="185" t="s">
        <v>79</v>
      </c>
      <c r="D18" s="186" t="s">
        <v>210</v>
      </c>
      <c r="E18" s="187" t="s">
        <v>175</v>
      </c>
      <c r="F18" s="187">
        <v>16</v>
      </c>
      <c r="G18" s="187" t="s">
        <v>237</v>
      </c>
      <c r="H18" s="187" t="s">
        <v>227</v>
      </c>
      <c r="I18" s="187" t="s">
        <v>118</v>
      </c>
      <c r="J18" s="187" t="s">
        <v>121</v>
      </c>
      <c r="K18" s="188">
        <v>154198</v>
      </c>
      <c r="L18" s="193">
        <v>9</v>
      </c>
      <c r="M18" s="188">
        <v>27756</v>
      </c>
      <c r="N18" s="188">
        <v>33153</v>
      </c>
      <c r="O18" s="188">
        <v>83330</v>
      </c>
      <c r="P18" s="188">
        <v>53969</v>
      </c>
      <c r="Q18" s="188">
        <v>21588</v>
      </c>
      <c r="R18" s="188">
        <v>49028</v>
      </c>
      <c r="S18" s="188">
        <v>15526</v>
      </c>
      <c r="T18" s="188">
        <v>5825</v>
      </c>
      <c r="U18" s="188">
        <v>39310</v>
      </c>
      <c r="V18" s="188">
        <v>0</v>
      </c>
      <c r="W18" s="188">
        <v>1600</v>
      </c>
      <c r="X18" s="188">
        <v>0</v>
      </c>
      <c r="Y18" s="188">
        <v>0</v>
      </c>
      <c r="Z18" s="188"/>
      <c r="AA18" s="188"/>
      <c r="AB18" s="188"/>
      <c r="AC18" s="188"/>
      <c r="AD18" s="188"/>
      <c r="AE18" s="188"/>
      <c r="AF18" s="190">
        <v>17</v>
      </c>
      <c r="AG18" s="190">
        <v>5</v>
      </c>
      <c r="AH18" s="188">
        <v>35942</v>
      </c>
      <c r="AI18" s="188">
        <f>K18+M18+N18+O18+P18+Q18+R18+S18+T18+U18+V18+X18+Y18+AA18+AB18+AH18+AE18+AC18+Z18+AD18+W18</f>
        <v>521225</v>
      </c>
      <c r="AJ18" s="191">
        <v>33970</v>
      </c>
      <c r="AK18" s="173" t="s">
        <v>136</v>
      </c>
      <c r="AL18" s="192"/>
    </row>
    <row r="19" spans="1:38">
      <c r="A19" s="184" t="s">
        <v>34</v>
      </c>
      <c r="B19" s="185" t="s">
        <v>91</v>
      </c>
      <c r="C19" s="185" t="s">
        <v>92</v>
      </c>
      <c r="D19" s="186" t="s">
        <v>217</v>
      </c>
      <c r="E19" s="187" t="s">
        <v>176</v>
      </c>
      <c r="F19" s="187">
        <v>17</v>
      </c>
      <c r="G19" s="187" t="s">
        <v>34</v>
      </c>
      <c r="H19" s="187" t="s">
        <v>238</v>
      </c>
      <c r="I19" s="187" t="s">
        <v>118</v>
      </c>
      <c r="J19" s="187" t="s">
        <v>121</v>
      </c>
      <c r="K19" s="188">
        <v>143034</v>
      </c>
      <c r="L19" s="193">
        <v>11</v>
      </c>
      <c r="M19" s="188">
        <v>31467</v>
      </c>
      <c r="N19" s="188">
        <v>30752</v>
      </c>
      <c r="O19" s="188">
        <v>64429</v>
      </c>
      <c r="P19" s="188">
        <v>50062</v>
      </c>
      <c r="Q19" s="188">
        <v>20025</v>
      </c>
      <c r="R19" s="188">
        <v>45611</v>
      </c>
      <c r="S19" s="188">
        <v>11188</v>
      </c>
      <c r="T19" s="188">
        <v>4176</v>
      </c>
      <c r="U19" s="188">
        <v>39310</v>
      </c>
      <c r="V19" s="188">
        <v>0</v>
      </c>
      <c r="W19" s="188">
        <v>6400</v>
      </c>
      <c r="X19" s="188">
        <v>0</v>
      </c>
      <c r="Y19" s="188">
        <v>0</v>
      </c>
      <c r="Z19" s="188"/>
      <c r="AA19" s="188"/>
      <c r="AB19" s="188"/>
      <c r="AC19" s="188"/>
      <c r="AD19" s="188"/>
      <c r="AE19" s="188"/>
      <c r="AF19" s="190"/>
      <c r="AG19" s="190"/>
      <c r="AH19" s="188"/>
      <c r="AI19" s="188">
        <f>K19+M19+N19+O19+P19+Q19+R19+S19+T19+U19+V19+X19+Y19+AA19+AB19+AH19+AE19+AC19+Z19+AD19+W19</f>
        <v>446454</v>
      </c>
      <c r="AJ19" s="191">
        <v>32874</v>
      </c>
      <c r="AK19" s="173" t="s">
        <v>136</v>
      </c>
      <c r="AL19" s="192"/>
    </row>
    <row r="20" spans="1:38">
      <c r="A20" s="184" t="s">
        <v>40</v>
      </c>
      <c r="B20" s="185" t="s">
        <v>93</v>
      </c>
      <c r="C20" s="185" t="s">
        <v>57</v>
      </c>
      <c r="D20" s="186" t="s">
        <v>218</v>
      </c>
      <c r="E20" s="187" t="s">
        <v>177</v>
      </c>
      <c r="F20" s="187">
        <v>17</v>
      </c>
      <c r="G20" s="187" t="s">
        <v>239</v>
      </c>
      <c r="H20" s="187" t="s">
        <v>241</v>
      </c>
      <c r="I20" s="187" t="s">
        <v>118</v>
      </c>
      <c r="J20" s="187" t="s">
        <v>121</v>
      </c>
      <c r="K20" s="188">
        <v>143034</v>
      </c>
      <c r="L20" s="193">
        <v>13</v>
      </c>
      <c r="M20" s="188">
        <v>37189</v>
      </c>
      <c r="N20" s="188">
        <v>30752</v>
      </c>
      <c r="O20" s="188">
        <v>64429</v>
      </c>
      <c r="P20" s="188">
        <v>50062</v>
      </c>
      <c r="Q20" s="188">
        <v>20025</v>
      </c>
      <c r="R20" s="188">
        <v>45611</v>
      </c>
      <c r="S20" s="188">
        <v>11188</v>
      </c>
      <c r="T20" s="188">
        <v>4176</v>
      </c>
      <c r="U20" s="188">
        <v>39310</v>
      </c>
      <c r="V20" s="188">
        <v>0</v>
      </c>
      <c r="W20" s="188">
        <v>4800</v>
      </c>
      <c r="X20" s="188">
        <v>0</v>
      </c>
      <c r="Y20" s="188">
        <v>0</v>
      </c>
      <c r="Z20" s="188"/>
      <c r="AA20" s="188"/>
      <c r="AB20" s="188"/>
      <c r="AC20" s="188"/>
      <c r="AD20" s="188"/>
      <c r="AE20" s="188"/>
      <c r="AF20" s="190">
        <v>69</v>
      </c>
      <c r="AG20" s="190">
        <v>113</v>
      </c>
      <c r="AH20" s="188">
        <v>279256</v>
      </c>
      <c r="AI20" s="188">
        <f t="shared" ref="AI20:AI23" si="2">K20+M20+N20+O20+P20+Q20+R20+S20+T20+U20+V20+X20+Y20+AA20+AB20+AH20+AE20+AC20+Z20+AD20+W20</f>
        <v>729832</v>
      </c>
      <c r="AJ20" s="191">
        <v>31413</v>
      </c>
      <c r="AK20" s="173" t="s">
        <v>136</v>
      </c>
      <c r="AL20" s="192"/>
    </row>
    <row r="21" spans="1:38">
      <c r="A21" s="184" t="s">
        <v>40</v>
      </c>
      <c r="B21" s="185" t="s">
        <v>95</v>
      </c>
      <c r="C21" s="185" t="s">
        <v>96</v>
      </c>
      <c r="D21" s="186" t="s">
        <v>219</v>
      </c>
      <c r="E21" s="187" t="s">
        <v>178</v>
      </c>
      <c r="F21" s="187">
        <v>17</v>
      </c>
      <c r="G21" s="187" t="s">
        <v>237</v>
      </c>
      <c r="H21" s="187" t="s">
        <v>238</v>
      </c>
      <c r="I21" s="187" t="s">
        <v>118</v>
      </c>
      <c r="J21" s="187" t="s">
        <v>121</v>
      </c>
      <c r="K21" s="188">
        <v>143034</v>
      </c>
      <c r="L21" s="193">
        <v>8</v>
      </c>
      <c r="M21" s="188">
        <v>22885</v>
      </c>
      <c r="N21" s="188">
        <v>30752</v>
      </c>
      <c r="O21" s="188">
        <v>64429</v>
      </c>
      <c r="P21" s="188">
        <v>50062</v>
      </c>
      <c r="Q21" s="188">
        <v>20025</v>
      </c>
      <c r="R21" s="188">
        <v>45611</v>
      </c>
      <c r="S21" s="188">
        <v>11188</v>
      </c>
      <c r="T21" s="188">
        <v>4176</v>
      </c>
      <c r="U21" s="188">
        <v>39310</v>
      </c>
      <c r="V21" s="188">
        <v>0</v>
      </c>
      <c r="W21" s="188">
        <v>6400</v>
      </c>
      <c r="X21" s="188">
        <v>0</v>
      </c>
      <c r="Y21" s="188">
        <v>0</v>
      </c>
      <c r="Z21" s="188"/>
      <c r="AA21" s="188"/>
      <c r="AB21" s="188"/>
      <c r="AC21" s="188"/>
      <c r="AD21" s="188"/>
      <c r="AE21" s="188"/>
      <c r="AF21" s="190">
        <v>0</v>
      </c>
      <c r="AG21" s="190">
        <v>0</v>
      </c>
      <c r="AH21" s="188">
        <v>0</v>
      </c>
      <c r="AI21" s="188">
        <f t="shared" si="2"/>
        <v>437872</v>
      </c>
      <c r="AJ21" s="191">
        <v>31048</v>
      </c>
      <c r="AK21" s="173" t="s">
        <v>136</v>
      </c>
      <c r="AL21" s="192"/>
    </row>
    <row r="22" spans="1:38">
      <c r="A22" s="184" t="s">
        <v>40</v>
      </c>
      <c r="B22" s="185" t="s">
        <v>99</v>
      </c>
      <c r="C22" s="185" t="s">
        <v>96</v>
      </c>
      <c r="D22" s="186" t="s">
        <v>220</v>
      </c>
      <c r="E22" s="187" t="s">
        <v>179</v>
      </c>
      <c r="F22" s="187">
        <v>17</v>
      </c>
      <c r="G22" s="187" t="s">
        <v>237</v>
      </c>
      <c r="H22" s="187" t="s">
        <v>241</v>
      </c>
      <c r="I22" s="187" t="s">
        <v>118</v>
      </c>
      <c r="J22" s="187" t="s">
        <v>121</v>
      </c>
      <c r="K22" s="188">
        <v>143034</v>
      </c>
      <c r="L22" s="193">
        <v>9</v>
      </c>
      <c r="M22" s="188">
        <v>25746</v>
      </c>
      <c r="N22" s="188">
        <v>30752</v>
      </c>
      <c r="O22" s="188">
        <v>64429</v>
      </c>
      <c r="P22" s="188">
        <v>50062</v>
      </c>
      <c r="Q22" s="188">
        <v>20025</v>
      </c>
      <c r="R22" s="188">
        <v>45611</v>
      </c>
      <c r="S22" s="188">
        <v>11188</v>
      </c>
      <c r="T22" s="188">
        <v>4176</v>
      </c>
      <c r="U22" s="188">
        <v>39310</v>
      </c>
      <c r="V22" s="188">
        <v>0</v>
      </c>
      <c r="W22" s="188">
        <v>4800</v>
      </c>
      <c r="X22" s="188">
        <v>0</v>
      </c>
      <c r="Y22" s="188">
        <v>0</v>
      </c>
      <c r="Z22" s="188"/>
      <c r="AA22" s="188"/>
      <c r="AB22" s="188"/>
      <c r="AC22" s="188"/>
      <c r="AD22" s="188"/>
      <c r="AE22" s="188"/>
      <c r="AF22" s="190">
        <v>60</v>
      </c>
      <c r="AG22" s="190">
        <v>96</v>
      </c>
      <c r="AH22" s="188">
        <v>239128</v>
      </c>
      <c r="AI22" s="188">
        <f t="shared" si="2"/>
        <v>678261</v>
      </c>
      <c r="AJ22" s="191">
        <v>33725</v>
      </c>
      <c r="AK22" s="173" t="s">
        <v>136</v>
      </c>
      <c r="AL22" s="192"/>
    </row>
    <row r="23" spans="1:38" ht="15.75" thickBot="1">
      <c r="A23" s="194" t="s">
        <v>40</v>
      </c>
      <c r="B23" s="195" t="s">
        <v>101</v>
      </c>
      <c r="C23" s="195" t="s">
        <v>102</v>
      </c>
      <c r="D23" s="196" t="s">
        <v>221</v>
      </c>
      <c r="E23" s="197" t="s">
        <v>185</v>
      </c>
      <c r="F23" s="197">
        <v>18</v>
      </c>
      <c r="G23" s="197" t="s">
        <v>239</v>
      </c>
      <c r="H23" s="197" t="s">
        <v>238</v>
      </c>
      <c r="I23" s="197" t="s">
        <v>118</v>
      </c>
      <c r="J23" s="197" t="s">
        <v>121</v>
      </c>
      <c r="K23" s="198">
        <v>132422</v>
      </c>
      <c r="L23" s="199">
        <v>8</v>
      </c>
      <c r="M23" s="198">
        <v>21188</v>
      </c>
      <c r="N23" s="198">
        <v>28471</v>
      </c>
      <c r="O23" s="198">
        <v>62393</v>
      </c>
      <c r="P23" s="198">
        <v>46348</v>
      </c>
      <c r="Q23" s="198">
        <v>18539</v>
      </c>
      <c r="R23" s="198">
        <v>45611</v>
      </c>
      <c r="S23" s="198">
        <v>10230</v>
      </c>
      <c r="T23" s="198">
        <v>3780</v>
      </c>
      <c r="U23" s="198">
        <v>39310</v>
      </c>
      <c r="V23" s="198">
        <v>0</v>
      </c>
      <c r="W23" s="198">
        <v>4800</v>
      </c>
      <c r="X23" s="198">
        <v>0</v>
      </c>
      <c r="Y23" s="198">
        <v>0</v>
      </c>
      <c r="Z23" s="198"/>
      <c r="AA23" s="198"/>
      <c r="AB23" s="198"/>
      <c r="AC23" s="198"/>
      <c r="AD23" s="198"/>
      <c r="AE23" s="198"/>
      <c r="AF23" s="200"/>
      <c r="AG23" s="200"/>
      <c r="AH23" s="198">
        <v>0</v>
      </c>
      <c r="AI23" s="198">
        <f t="shared" si="2"/>
        <v>413092</v>
      </c>
      <c r="AJ23" s="201">
        <v>34700</v>
      </c>
      <c r="AK23" s="202" t="s">
        <v>136</v>
      </c>
      <c r="AL23" s="203"/>
    </row>
    <row r="26" spans="1:38" ht="21">
      <c r="B26" s="254" t="s">
        <v>265</v>
      </c>
      <c r="C26" s="139">
        <v>2012</v>
      </c>
    </row>
    <row r="28" spans="1:38" ht="15.75" thickBot="1">
      <c r="A28" s="464" t="s">
        <v>266</v>
      </c>
      <c r="B28" s="464"/>
      <c r="C28" s="464"/>
      <c r="D28" s="464"/>
      <c r="E28" s="464"/>
      <c r="F28" s="464"/>
      <c r="G28" s="464"/>
      <c r="H28" s="464"/>
      <c r="I28" s="464"/>
      <c r="J28" s="464"/>
      <c r="K28" s="464"/>
      <c r="L28" s="464"/>
      <c r="M28" s="464"/>
      <c r="N28" s="464"/>
      <c r="O28" s="464"/>
      <c r="P28" s="464"/>
      <c r="Q28" s="464"/>
      <c r="R28" s="464"/>
      <c r="S28" s="464"/>
      <c r="T28" s="464"/>
      <c r="U28" s="464"/>
      <c r="V28" s="464"/>
      <c r="W28" s="464"/>
      <c r="X28" s="464"/>
      <c r="Y28" s="464"/>
      <c r="Z28" s="464"/>
      <c r="AA28" s="464"/>
      <c r="AB28" s="464"/>
      <c r="AC28" s="464"/>
      <c r="AD28" s="464"/>
      <c r="AE28" s="464"/>
      <c r="AF28" s="464"/>
      <c r="AG28" s="464"/>
      <c r="AH28" s="464"/>
      <c r="AI28" s="464"/>
      <c r="AJ28" s="464"/>
      <c r="AK28" s="464"/>
    </row>
    <row r="29" spans="1:38">
      <c r="A29" s="143" t="s">
        <v>204</v>
      </c>
      <c r="B29" s="252" t="s">
        <v>49</v>
      </c>
      <c r="C29" s="205" t="s">
        <v>49</v>
      </c>
      <c r="D29" s="205" t="s">
        <v>0</v>
      </c>
      <c r="E29" s="205" t="s">
        <v>163</v>
      </c>
      <c r="F29" s="148" t="s">
        <v>1</v>
      </c>
      <c r="G29" s="148" t="s">
        <v>222</v>
      </c>
      <c r="H29" s="252" t="s">
        <v>232</v>
      </c>
      <c r="I29" s="149" t="s">
        <v>117</v>
      </c>
      <c r="J29" s="149" t="s">
        <v>119</v>
      </c>
      <c r="K29" s="253" t="s">
        <v>46</v>
      </c>
      <c r="L29" s="480" t="s">
        <v>3</v>
      </c>
      <c r="M29" s="481"/>
      <c r="N29" s="148" t="s">
        <v>6</v>
      </c>
      <c r="O29" s="148" t="s">
        <v>7</v>
      </c>
      <c r="P29" s="148" t="s">
        <v>8</v>
      </c>
      <c r="Q29" s="148" t="s">
        <v>9</v>
      </c>
      <c r="R29" s="148" t="s">
        <v>10</v>
      </c>
      <c r="S29" s="148" t="s">
        <v>11</v>
      </c>
      <c r="T29" s="148" t="s">
        <v>12</v>
      </c>
      <c r="U29" s="148" t="s">
        <v>145</v>
      </c>
      <c r="V29" s="153" t="s">
        <v>20</v>
      </c>
      <c r="W29" s="148" t="s">
        <v>159</v>
      </c>
      <c r="X29" s="154" t="s">
        <v>14</v>
      </c>
      <c r="Y29" s="154" t="s">
        <v>15</v>
      </c>
      <c r="Z29" s="154" t="s">
        <v>155</v>
      </c>
      <c r="AA29" s="148" t="s">
        <v>157</v>
      </c>
      <c r="AB29" s="148" t="s">
        <v>130</v>
      </c>
      <c r="AC29" s="148" t="s">
        <v>267</v>
      </c>
      <c r="AD29" s="148" t="s">
        <v>131</v>
      </c>
      <c r="AE29" s="148" t="s">
        <v>48</v>
      </c>
      <c r="AF29" s="480" t="s">
        <v>17</v>
      </c>
      <c r="AG29" s="482"/>
      <c r="AH29" s="482"/>
      <c r="AI29" s="155" t="s">
        <v>18</v>
      </c>
      <c r="AJ29" s="146" t="s">
        <v>124</v>
      </c>
      <c r="AK29" s="156" t="s">
        <v>126</v>
      </c>
      <c r="AL29" s="157" t="s">
        <v>135</v>
      </c>
    </row>
    <row r="30" spans="1:38" ht="15.75" thickBot="1">
      <c r="A30" s="206"/>
      <c r="B30" s="207" t="s">
        <v>50</v>
      </c>
      <c r="C30" s="208" t="s">
        <v>51</v>
      </c>
      <c r="D30" s="208"/>
      <c r="E30" s="208" t="s">
        <v>164</v>
      </c>
      <c r="F30" s="209"/>
      <c r="G30" s="164" t="s">
        <v>223</v>
      </c>
      <c r="H30" s="165" t="s">
        <v>233</v>
      </c>
      <c r="I30" s="172"/>
      <c r="J30" s="172" t="s">
        <v>120</v>
      </c>
      <c r="K30" s="210" t="s">
        <v>47</v>
      </c>
      <c r="L30" s="211" t="s">
        <v>4</v>
      </c>
      <c r="M30" s="211" t="s">
        <v>5</v>
      </c>
      <c r="N30" s="209"/>
      <c r="O30" s="209"/>
      <c r="P30" s="209"/>
      <c r="Q30" s="209"/>
      <c r="R30" s="209"/>
      <c r="S30" s="209"/>
      <c r="T30" s="209"/>
      <c r="U30" s="209">
        <v>19529</v>
      </c>
      <c r="V30" s="212" t="s">
        <v>21</v>
      </c>
      <c r="W30" s="213" t="s">
        <v>160</v>
      </c>
      <c r="X30" s="209"/>
      <c r="Y30" s="213">
        <v>19803</v>
      </c>
      <c r="Z30" s="213" t="s">
        <v>156</v>
      </c>
      <c r="AA30" s="213" t="s">
        <v>158</v>
      </c>
      <c r="AB30" s="213" t="s">
        <v>129</v>
      </c>
      <c r="AC30" s="213" t="s">
        <v>268</v>
      </c>
      <c r="AD30" s="213" t="s">
        <v>132</v>
      </c>
      <c r="AE30" s="213" t="s">
        <v>123</v>
      </c>
      <c r="AF30" s="214">
        <v>0.25</v>
      </c>
      <c r="AG30" s="214">
        <v>0.5</v>
      </c>
      <c r="AH30" s="215" t="s">
        <v>5</v>
      </c>
      <c r="AI30" s="172"/>
      <c r="AJ30" s="161" t="s">
        <v>125</v>
      </c>
      <c r="AK30" s="202" t="s">
        <v>127</v>
      </c>
      <c r="AL30" s="216"/>
    </row>
    <row r="31" spans="1:38" ht="15.75" thickBot="1">
      <c r="A31" s="217" t="s">
        <v>23</v>
      </c>
      <c r="B31" s="218" t="s">
        <v>61</v>
      </c>
      <c r="C31" s="218" t="s">
        <v>62</v>
      </c>
      <c r="D31" s="218" t="s">
        <v>140</v>
      </c>
      <c r="E31" s="218" t="s">
        <v>252</v>
      </c>
      <c r="F31" s="219">
        <v>8</v>
      </c>
      <c r="G31" s="219" t="s">
        <v>253</v>
      </c>
      <c r="H31" s="219" t="s">
        <v>59</v>
      </c>
      <c r="I31" s="219" t="s">
        <v>142</v>
      </c>
      <c r="J31" s="219" t="s">
        <v>121</v>
      </c>
      <c r="K31" s="114">
        <v>106575</v>
      </c>
      <c r="L31" s="114">
        <v>2</v>
      </c>
      <c r="M31" s="114">
        <v>4263</v>
      </c>
      <c r="N31" s="114">
        <v>22913</v>
      </c>
      <c r="O31" s="114">
        <v>212707</v>
      </c>
      <c r="P31" s="114">
        <v>37301</v>
      </c>
      <c r="Q31" s="114">
        <v>14920</v>
      </c>
      <c r="R31" s="114">
        <v>5531</v>
      </c>
      <c r="S31" s="114">
        <v>37694</v>
      </c>
      <c r="T31" s="114">
        <v>15540</v>
      </c>
      <c r="U31" s="114">
        <v>8724</v>
      </c>
      <c r="V31" s="114">
        <v>0</v>
      </c>
      <c r="W31" s="114"/>
      <c r="X31" s="114">
        <v>0</v>
      </c>
      <c r="Y31" s="114">
        <v>0</v>
      </c>
      <c r="Z31" s="114"/>
      <c r="AA31" s="114">
        <v>0</v>
      </c>
      <c r="AB31" s="114">
        <v>0</v>
      </c>
      <c r="AC31" s="114">
        <v>230000</v>
      </c>
      <c r="AD31" s="114">
        <v>0</v>
      </c>
      <c r="AE31" s="114">
        <v>0</v>
      </c>
      <c r="AF31" s="114">
        <v>0</v>
      </c>
      <c r="AG31" s="114">
        <v>0</v>
      </c>
      <c r="AH31" s="114">
        <v>0</v>
      </c>
      <c r="AI31" s="114">
        <f>K31+M31+N31+O31+P31+Q31+R31+S31+T31+U31+AC31</f>
        <v>696168</v>
      </c>
      <c r="AJ31" s="220">
        <v>40544</v>
      </c>
      <c r="AK31" s="220">
        <v>40908</v>
      </c>
      <c r="AL31" s="221"/>
    </row>
    <row r="32" spans="1:38">
      <c r="A32" s="222"/>
      <c r="B32" s="222"/>
      <c r="C32" s="222"/>
      <c r="D32" s="222"/>
      <c r="E32" s="222"/>
      <c r="F32" s="222"/>
      <c r="G32" s="222"/>
      <c r="H32" s="222"/>
      <c r="I32" s="222"/>
      <c r="J32" s="222"/>
      <c r="K32" s="222"/>
      <c r="L32" s="222"/>
      <c r="M32" s="222"/>
      <c r="N32" s="222"/>
      <c r="O32" s="222"/>
      <c r="P32" s="222"/>
      <c r="Q32" s="222"/>
      <c r="R32" s="222"/>
      <c r="S32" s="222"/>
      <c r="T32" s="222"/>
      <c r="U32" s="222"/>
      <c r="V32" s="222"/>
      <c r="W32" s="222"/>
      <c r="X32" s="222"/>
      <c r="Y32" s="222"/>
      <c r="Z32" s="222"/>
      <c r="AA32" s="222"/>
      <c r="AB32" s="222"/>
      <c r="AC32" s="222"/>
      <c r="AD32" s="222"/>
      <c r="AE32" s="222"/>
      <c r="AF32" s="222"/>
      <c r="AG32" s="222"/>
      <c r="AH32" s="222"/>
      <c r="AI32" s="222"/>
      <c r="AJ32" s="222"/>
      <c r="AK32" s="222"/>
      <c r="AL32" s="222"/>
    </row>
    <row r="33" spans="1:38" ht="21">
      <c r="A33" s="222"/>
      <c r="B33" s="250" t="s">
        <v>265</v>
      </c>
      <c r="C33" s="139"/>
      <c r="D33" s="139">
        <v>2012</v>
      </c>
      <c r="E33" s="139"/>
      <c r="F33" s="222"/>
      <c r="G33" s="222"/>
      <c r="H33" s="222"/>
      <c r="I33" s="222"/>
      <c r="J33" s="222"/>
      <c r="K33" s="222"/>
      <c r="L33" s="222"/>
      <c r="M33" s="222"/>
      <c r="N33" s="222"/>
      <c r="O33" s="222"/>
      <c r="P33" s="222"/>
      <c r="Q33" s="222"/>
      <c r="R33" s="222"/>
      <c r="S33" s="222"/>
      <c r="T33" s="222"/>
      <c r="U33" s="222"/>
      <c r="V33" s="139"/>
      <c r="W33" s="139"/>
      <c r="X33" s="251"/>
      <c r="Y33" s="204" t="s">
        <v>256</v>
      </c>
      <c r="Z33" s="204"/>
      <c r="AA33" s="204"/>
      <c r="AB33" s="204"/>
      <c r="AC33" s="222"/>
      <c r="AD33" s="222"/>
      <c r="AE33" s="222"/>
      <c r="AF33" s="222"/>
      <c r="AG33" s="222"/>
      <c r="AH33" s="222"/>
      <c r="AI33" s="222"/>
      <c r="AJ33" s="222"/>
      <c r="AK33" s="222"/>
      <c r="AL33" s="222"/>
    </row>
    <row r="34" spans="1:38" ht="15.75" thickBot="1">
      <c r="A34" s="222"/>
      <c r="B34" s="222"/>
      <c r="C34" s="222"/>
      <c r="D34" s="222"/>
      <c r="E34" s="222"/>
      <c r="F34" s="222"/>
      <c r="G34" s="222"/>
      <c r="H34" s="222"/>
      <c r="I34" s="222"/>
      <c r="J34" s="222"/>
      <c r="K34" s="222"/>
      <c r="L34" s="222"/>
      <c r="M34" s="222"/>
      <c r="N34" s="222"/>
      <c r="O34" s="222"/>
      <c r="P34" s="222"/>
      <c r="Q34" s="223" t="s">
        <v>242</v>
      </c>
      <c r="R34" s="223"/>
      <c r="S34" s="223"/>
      <c r="T34" s="223"/>
      <c r="U34" s="223"/>
      <c r="V34" s="222"/>
      <c r="W34" s="222"/>
      <c r="X34" s="222"/>
      <c r="Y34" s="222"/>
      <c r="Z34" s="222"/>
      <c r="AA34" s="222"/>
      <c r="AB34" s="222"/>
      <c r="AC34" s="222"/>
      <c r="AD34" s="222"/>
      <c r="AE34" s="222"/>
      <c r="AF34" s="222"/>
      <c r="AG34" s="222"/>
      <c r="AH34" s="222"/>
      <c r="AI34" s="222"/>
      <c r="AJ34" s="222"/>
      <c r="AK34" s="222"/>
      <c r="AL34" s="222"/>
    </row>
    <row r="35" spans="1:38" ht="15.75" thickBot="1">
      <c r="A35" s="475"/>
      <c r="B35" s="476"/>
      <c r="C35" s="476"/>
      <c r="D35" s="476"/>
      <c r="E35" s="476"/>
      <c r="F35" s="476"/>
      <c r="G35" s="476"/>
      <c r="H35" s="476"/>
      <c r="I35" s="476"/>
      <c r="J35" s="476"/>
      <c r="K35" s="476"/>
      <c r="L35" s="476"/>
      <c r="M35" s="476"/>
      <c r="N35" s="476"/>
      <c r="O35" s="476"/>
      <c r="P35" s="476"/>
      <c r="Q35" s="476"/>
      <c r="R35" s="476"/>
      <c r="S35" s="476"/>
      <c r="T35" s="476"/>
      <c r="U35" s="476"/>
      <c r="V35" s="476"/>
      <c r="W35" s="476"/>
      <c r="X35" s="476"/>
      <c r="Y35" s="476"/>
      <c r="Z35" s="476"/>
      <c r="AA35" s="476"/>
      <c r="AB35" s="476"/>
      <c r="AC35" s="476"/>
      <c r="AD35" s="476"/>
      <c r="AE35" s="476"/>
      <c r="AF35" s="476"/>
      <c r="AG35" s="476"/>
      <c r="AH35" s="476"/>
      <c r="AI35" s="476"/>
      <c r="AJ35" s="476"/>
      <c r="AK35" s="476"/>
      <c r="AL35" s="477"/>
    </row>
    <row r="36" spans="1:38" ht="15.75" thickBot="1">
      <c r="A36" s="224" t="s">
        <v>204</v>
      </c>
      <c r="B36" s="224" t="s">
        <v>49</v>
      </c>
      <c r="C36" s="225" t="s">
        <v>49</v>
      </c>
      <c r="D36" s="226" t="s">
        <v>206</v>
      </c>
      <c r="E36" s="225" t="s">
        <v>163</v>
      </c>
      <c r="F36" s="224" t="s">
        <v>1</v>
      </c>
      <c r="G36" s="224" t="s">
        <v>223</v>
      </c>
      <c r="H36" s="252" t="s">
        <v>232</v>
      </c>
      <c r="I36" s="224" t="s">
        <v>117</v>
      </c>
      <c r="J36" s="224" t="s">
        <v>119</v>
      </c>
      <c r="K36" s="224" t="s">
        <v>46</v>
      </c>
      <c r="L36" s="478" t="s">
        <v>3</v>
      </c>
      <c r="M36" s="478"/>
      <c r="N36" s="224" t="s">
        <v>6</v>
      </c>
      <c r="O36" s="224" t="s">
        <v>7</v>
      </c>
      <c r="P36" s="224" t="s">
        <v>8</v>
      </c>
      <c r="Q36" s="224" t="s">
        <v>9</v>
      </c>
      <c r="R36" s="224" t="s">
        <v>10</v>
      </c>
      <c r="S36" s="224" t="s">
        <v>11</v>
      </c>
      <c r="T36" s="224" t="s">
        <v>12</v>
      </c>
      <c r="U36" s="148" t="s">
        <v>145</v>
      </c>
      <c r="V36" s="227" t="s">
        <v>20</v>
      </c>
      <c r="W36" s="224" t="s">
        <v>38</v>
      </c>
      <c r="X36" s="228" t="s">
        <v>14</v>
      </c>
      <c r="Y36" s="228" t="s">
        <v>15</v>
      </c>
      <c r="Z36" s="154" t="s">
        <v>155</v>
      </c>
      <c r="AA36" s="148" t="s">
        <v>157</v>
      </c>
      <c r="AB36" s="224" t="s">
        <v>130</v>
      </c>
      <c r="AC36" s="224" t="s">
        <v>151</v>
      </c>
      <c r="AD36" s="224" t="s">
        <v>269</v>
      </c>
      <c r="AE36" s="224" t="s">
        <v>48</v>
      </c>
      <c r="AF36" s="478" t="s">
        <v>17</v>
      </c>
      <c r="AG36" s="478"/>
      <c r="AH36" s="478"/>
      <c r="AI36" s="229" t="s">
        <v>18</v>
      </c>
      <c r="AJ36" s="225" t="s">
        <v>124</v>
      </c>
      <c r="AK36" s="225" t="s">
        <v>126</v>
      </c>
      <c r="AL36" s="230" t="s">
        <v>135</v>
      </c>
    </row>
    <row r="37" spans="1:38" ht="15.75" thickBot="1">
      <c r="A37" s="166"/>
      <c r="B37" s="231" t="s">
        <v>50</v>
      </c>
      <c r="C37" s="232" t="s">
        <v>51</v>
      </c>
      <c r="D37" s="233"/>
      <c r="E37" s="232" t="s">
        <v>164</v>
      </c>
      <c r="F37" s="166"/>
      <c r="G37" s="166"/>
      <c r="H37" s="165" t="s">
        <v>233</v>
      </c>
      <c r="I37" s="166"/>
      <c r="J37" s="166" t="s">
        <v>120</v>
      </c>
      <c r="K37" s="231" t="s">
        <v>47</v>
      </c>
      <c r="L37" s="234" t="s">
        <v>4</v>
      </c>
      <c r="M37" s="159" t="s">
        <v>5</v>
      </c>
      <c r="N37" s="166"/>
      <c r="O37" s="166"/>
      <c r="P37" s="166"/>
      <c r="Q37" s="166"/>
      <c r="R37" s="166"/>
      <c r="S37" s="166"/>
      <c r="T37" s="166"/>
      <c r="U37" s="163">
        <v>19529</v>
      </c>
      <c r="V37" s="235" t="s">
        <v>21</v>
      </c>
      <c r="W37" s="231" t="s">
        <v>39</v>
      </c>
      <c r="X37" s="166"/>
      <c r="Y37" s="231">
        <v>19803</v>
      </c>
      <c r="Z37" s="164" t="s">
        <v>156</v>
      </c>
      <c r="AA37" s="164" t="s">
        <v>158</v>
      </c>
      <c r="AB37" s="231" t="s">
        <v>129</v>
      </c>
      <c r="AC37" s="231"/>
      <c r="AD37" s="231" t="s">
        <v>270</v>
      </c>
      <c r="AE37" s="231" t="s">
        <v>123</v>
      </c>
      <c r="AF37" s="236">
        <v>0.25</v>
      </c>
      <c r="AG37" s="237">
        <v>0.5</v>
      </c>
      <c r="AH37" s="238" t="s">
        <v>5</v>
      </c>
      <c r="AI37" s="239"/>
      <c r="AJ37" s="232" t="s">
        <v>125</v>
      </c>
      <c r="AK37" s="232" t="s">
        <v>127</v>
      </c>
      <c r="AL37" s="233"/>
    </row>
    <row r="38" spans="1:38">
      <c r="A38" s="175" t="s">
        <v>32</v>
      </c>
      <c r="B38" s="176" t="s">
        <v>103</v>
      </c>
      <c r="C38" s="176" t="s">
        <v>104</v>
      </c>
      <c r="D38" s="177" t="s">
        <v>244</v>
      </c>
      <c r="E38" s="176" t="s">
        <v>181</v>
      </c>
      <c r="F38" s="178">
        <v>13</v>
      </c>
      <c r="G38" s="178" t="s">
        <v>248</v>
      </c>
      <c r="H38" s="178" t="s">
        <v>231</v>
      </c>
      <c r="I38" s="178" t="s">
        <v>118</v>
      </c>
      <c r="J38" s="178" t="s">
        <v>121</v>
      </c>
      <c r="K38" s="179">
        <v>97472</v>
      </c>
      <c r="L38" s="240">
        <v>1</v>
      </c>
      <c r="M38" s="179">
        <v>1949</v>
      </c>
      <c r="N38" s="179">
        <v>20956</v>
      </c>
      <c r="O38" s="179">
        <v>69921</v>
      </c>
      <c r="P38" s="179">
        <v>34115</v>
      </c>
      <c r="Q38" s="179">
        <v>13646</v>
      </c>
      <c r="R38" s="179">
        <v>27236</v>
      </c>
      <c r="S38" s="179">
        <v>13630</v>
      </c>
      <c r="T38" s="179">
        <v>5184</v>
      </c>
      <c r="U38" s="179">
        <v>19655</v>
      </c>
      <c r="V38" s="179">
        <v>0</v>
      </c>
      <c r="W38" s="179">
        <v>0</v>
      </c>
      <c r="X38" s="179"/>
      <c r="Y38" s="179"/>
      <c r="Z38" s="179"/>
      <c r="AA38" s="179"/>
      <c r="AB38" s="179"/>
      <c r="AC38" s="179"/>
      <c r="AD38" s="179">
        <v>150909</v>
      </c>
      <c r="AE38" s="176">
        <v>0</v>
      </c>
      <c r="AF38" s="178">
        <v>0</v>
      </c>
      <c r="AG38" s="178">
        <v>0</v>
      </c>
      <c r="AH38" s="179">
        <v>0</v>
      </c>
      <c r="AI38" s="179">
        <f>K38+M38+N38+O38+P38+Q38+R38+S38+T38+U38+V38+W38+Z38+AA38+AB38+AC38+AD38+AH38</f>
        <v>454673</v>
      </c>
      <c r="AJ38" s="182">
        <v>39815</v>
      </c>
      <c r="AK38" s="182">
        <v>40908</v>
      </c>
      <c r="AL38" s="247" t="s">
        <v>263</v>
      </c>
    </row>
    <row r="39" spans="1:38">
      <c r="A39" s="184" t="s">
        <v>32</v>
      </c>
      <c r="B39" s="185" t="s">
        <v>58</v>
      </c>
      <c r="C39" s="185" t="s">
        <v>105</v>
      </c>
      <c r="D39" s="186" t="s">
        <v>245</v>
      </c>
      <c r="E39" s="185" t="s">
        <v>182</v>
      </c>
      <c r="F39" s="187">
        <v>13</v>
      </c>
      <c r="G39" s="187" t="s">
        <v>249</v>
      </c>
      <c r="H39" s="187" t="s">
        <v>227</v>
      </c>
      <c r="I39" s="187" t="s">
        <v>118</v>
      </c>
      <c r="J39" s="187" t="s">
        <v>121</v>
      </c>
      <c r="K39" s="188">
        <v>194943</v>
      </c>
      <c r="L39" s="193">
        <v>1</v>
      </c>
      <c r="M39" s="188">
        <v>3899</v>
      </c>
      <c r="N39" s="188">
        <v>41913</v>
      </c>
      <c r="O39" s="188">
        <v>139841</v>
      </c>
      <c r="P39" s="188">
        <v>68230</v>
      </c>
      <c r="Q39" s="188">
        <v>27292</v>
      </c>
      <c r="R39" s="188">
        <v>54472</v>
      </c>
      <c r="S39" s="188">
        <v>27260</v>
      </c>
      <c r="T39" s="188">
        <v>10367</v>
      </c>
      <c r="U39" s="188">
        <v>39310</v>
      </c>
      <c r="V39" s="188">
        <v>0</v>
      </c>
      <c r="W39" s="188">
        <v>0</v>
      </c>
      <c r="X39" s="188">
        <v>0</v>
      </c>
      <c r="Y39" s="188">
        <v>0</v>
      </c>
      <c r="Z39" s="188"/>
      <c r="AA39" s="188"/>
      <c r="AB39" s="188"/>
      <c r="AC39" s="188"/>
      <c r="AD39" s="188"/>
      <c r="AE39" s="185">
        <v>0</v>
      </c>
      <c r="AF39" s="187">
        <v>0</v>
      </c>
      <c r="AG39" s="187">
        <v>0</v>
      </c>
      <c r="AH39" s="188">
        <v>0</v>
      </c>
      <c r="AI39" s="188">
        <f>K39+M39+N39+O39+P39+Q39+R39+S39+T39+U39+V39+W39+Z39+AA39+AB39+AC39+AD39+AH39</f>
        <v>607527</v>
      </c>
      <c r="AJ39" s="191">
        <v>39797</v>
      </c>
      <c r="AK39" s="191">
        <v>40908</v>
      </c>
      <c r="AL39" s="248"/>
    </row>
    <row r="40" spans="1:38">
      <c r="A40" s="184" t="s">
        <v>243</v>
      </c>
      <c r="B40" s="185" t="s">
        <v>76</v>
      </c>
      <c r="C40" s="185" t="s">
        <v>83</v>
      </c>
      <c r="D40" s="186" t="s">
        <v>246</v>
      </c>
      <c r="E40" s="185" t="s">
        <v>183</v>
      </c>
      <c r="F40" s="187">
        <v>15</v>
      </c>
      <c r="G40" s="187" t="s">
        <v>250</v>
      </c>
      <c r="H40" s="187" t="s">
        <v>238</v>
      </c>
      <c r="I40" s="187" t="s">
        <v>118</v>
      </c>
      <c r="J40" s="187" t="s">
        <v>121</v>
      </c>
      <c r="K40" s="188">
        <v>167270</v>
      </c>
      <c r="L40" s="193">
        <v>3</v>
      </c>
      <c r="M40" s="188">
        <v>10036</v>
      </c>
      <c r="N40" s="188">
        <v>35963</v>
      </c>
      <c r="O40" s="188">
        <v>84846</v>
      </c>
      <c r="P40" s="188">
        <v>58545</v>
      </c>
      <c r="Q40" s="188">
        <v>23418</v>
      </c>
      <c r="R40" s="188">
        <v>46534</v>
      </c>
      <c r="S40" s="188">
        <v>15939</v>
      </c>
      <c r="T40" s="188">
        <v>5997</v>
      </c>
      <c r="U40" s="188">
        <v>39310</v>
      </c>
      <c r="V40" s="188">
        <v>0</v>
      </c>
      <c r="W40" s="188">
        <v>0</v>
      </c>
      <c r="X40" s="188">
        <v>0</v>
      </c>
      <c r="Y40" s="188">
        <v>0</v>
      </c>
      <c r="Z40" s="188"/>
      <c r="AA40" s="188"/>
      <c r="AB40" s="188"/>
      <c r="AC40" s="188"/>
      <c r="AD40" s="188"/>
      <c r="AE40" s="188">
        <v>0</v>
      </c>
      <c r="AF40" s="187">
        <v>38</v>
      </c>
      <c r="AG40" s="187">
        <v>2</v>
      </c>
      <c r="AH40" s="188">
        <v>67010</v>
      </c>
      <c r="AI40" s="188">
        <f t="shared" ref="AI40:AI42" si="3">K40+M40+N40+O40+P40+Q40+R40+S40+T40+U40+V40+W40+Z40+AA40+AB40+AC40+AD40+AH40</f>
        <v>554868</v>
      </c>
      <c r="AJ40" s="191">
        <v>37987</v>
      </c>
      <c r="AK40" s="191">
        <v>40908</v>
      </c>
      <c r="AL40" s="248"/>
    </row>
    <row r="41" spans="1:38">
      <c r="A41" s="184" t="s">
        <v>34</v>
      </c>
      <c r="B41" s="185" t="s">
        <v>107</v>
      </c>
      <c r="C41" s="185" t="s">
        <v>108</v>
      </c>
      <c r="D41" s="186" t="s">
        <v>247</v>
      </c>
      <c r="E41" s="185" t="s">
        <v>184</v>
      </c>
      <c r="F41" s="187">
        <v>15</v>
      </c>
      <c r="G41" s="187" t="s">
        <v>251</v>
      </c>
      <c r="H41" s="187" t="s">
        <v>238</v>
      </c>
      <c r="I41" s="187" t="s">
        <v>118</v>
      </c>
      <c r="J41" s="187" t="s">
        <v>121</v>
      </c>
      <c r="K41" s="188">
        <v>167270</v>
      </c>
      <c r="L41" s="193">
        <v>3</v>
      </c>
      <c r="M41" s="188">
        <v>10036</v>
      </c>
      <c r="N41" s="188">
        <v>35963</v>
      </c>
      <c r="O41" s="188">
        <v>84846</v>
      </c>
      <c r="P41" s="188">
        <v>58545</v>
      </c>
      <c r="Q41" s="188">
        <v>23418</v>
      </c>
      <c r="R41" s="188">
        <v>46534</v>
      </c>
      <c r="S41" s="188">
        <v>15939</v>
      </c>
      <c r="T41" s="188">
        <v>5997</v>
      </c>
      <c r="U41" s="188">
        <v>39310</v>
      </c>
      <c r="V41" s="188">
        <v>0</v>
      </c>
      <c r="W41" s="188">
        <v>6400</v>
      </c>
      <c r="X41" s="188">
        <v>0</v>
      </c>
      <c r="Y41" s="188">
        <v>0</v>
      </c>
      <c r="Z41" s="188"/>
      <c r="AA41" s="188"/>
      <c r="AB41" s="188"/>
      <c r="AC41" s="188"/>
      <c r="AD41" s="188"/>
      <c r="AE41" s="185">
        <v>0</v>
      </c>
      <c r="AF41" s="187"/>
      <c r="AG41" s="187">
        <v>0</v>
      </c>
      <c r="AH41" s="188">
        <v>0</v>
      </c>
      <c r="AI41" s="188">
        <f t="shared" si="3"/>
        <v>494258</v>
      </c>
      <c r="AJ41" s="191">
        <v>38718</v>
      </c>
      <c r="AK41" s="191">
        <v>40908</v>
      </c>
      <c r="AL41" s="248"/>
    </row>
    <row r="42" spans="1:38" ht="15.75" thickBot="1">
      <c r="A42" s="241" t="s">
        <v>34</v>
      </c>
      <c r="B42" s="196" t="s">
        <v>257</v>
      </c>
      <c r="C42" s="196" t="s">
        <v>258</v>
      </c>
      <c r="D42" s="196" t="s">
        <v>259</v>
      </c>
      <c r="E42" s="196" t="s">
        <v>260</v>
      </c>
      <c r="F42" s="242">
        <v>13</v>
      </c>
      <c r="G42" s="242" t="s">
        <v>261</v>
      </c>
      <c r="H42" s="242" t="s">
        <v>262</v>
      </c>
      <c r="I42" s="242" t="s">
        <v>118</v>
      </c>
      <c r="J42" s="242" t="s">
        <v>121</v>
      </c>
      <c r="K42" s="243">
        <v>97472</v>
      </c>
      <c r="L42" s="244">
        <v>0</v>
      </c>
      <c r="M42" s="243">
        <v>0</v>
      </c>
      <c r="N42" s="243">
        <v>20956</v>
      </c>
      <c r="O42" s="243">
        <v>69921</v>
      </c>
      <c r="P42" s="243">
        <v>34115</v>
      </c>
      <c r="Q42" s="243">
        <v>13646</v>
      </c>
      <c r="R42" s="243">
        <v>27236</v>
      </c>
      <c r="S42" s="243">
        <v>13630</v>
      </c>
      <c r="T42" s="243">
        <v>5184</v>
      </c>
      <c r="U42" s="243">
        <v>19655</v>
      </c>
      <c r="V42" s="243">
        <v>0</v>
      </c>
      <c r="W42" s="243">
        <v>0</v>
      </c>
      <c r="X42" s="243">
        <v>0</v>
      </c>
      <c r="Y42" s="243">
        <v>0</v>
      </c>
      <c r="Z42" s="243">
        <v>0</v>
      </c>
      <c r="AA42" s="243">
        <v>0</v>
      </c>
      <c r="AB42" s="243">
        <v>0</v>
      </c>
      <c r="AC42" s="243">
        <v>0</v>
      </c>
      <c r="AD42" s="243">
        <v>0</v>
      </c>
      <c r="AE42" s="196">
        <v>0</v>
      </c>
      <c r="AF42" s="246">
        <v>0</v>
      </c>
      <c r="AG42" s="246">
        <v>0</v>
      </c>
      <c r="AH42" s="243">
        <v>0</v>
      </c>
      <c r="AI42" s="198">
        <f t="shared" si="3"/>
        <v>301815</v>
      </c>
      <c r="AJ42" s="245">
        <v>40909</v>
      </c>
      <c r="AK42" s="245">
        <v>41274</v>
      </c>
      <c r="AL42" s="249" t="s">
        <v>263</v>
      </c>
    </row>
  </sheetData>
  <mergeCells count="9">
    <mergeCell ref="A35:AL35"/>
    <mergeCell ref="L36:M36"/>
    <mergeCell ref="AF36:AH36"/>
    <mergeCell ref="A5:AK5"/>
    <mergeCell ref="L6:M6"/>
    <mergeCell ref="AF6:AH6"/>
    <mergeCell ref="A28:AK28"/>
    <mergeCell ref="L29:M29"/>
    <mergeCell ref="AF29:AH29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3:AM42"/>
  <sheetViews>
    <sheetView topLeftCell="A15" workbookViewId="0">
      <selection activeCell="A29" sqref="A29:AM31"/>
    </sheetView>
  </sheetViews>
  <sheetFormatPr baseColWidth="10" defaultRowHeight="15"/>
  <cols>
    <col min="7" max="7" width="13.7109375" customWidth="1"/>
    <col min="8" max="8" width="15.42578125" customWidth="1"/>
  </cols>
  <sheetData>
    <row r="3" spans="1:39" ht="15.75" thickBot="1"/>
    <row r="4" spans="1:39" ht="21.75" thickBot="1">
      <c r="C4" s="140" t="s">
        <v>279</v>
      </c>
      <c r="D4" s="141">
        <v>2012</v>
      </c>
      <c r="E4" s="142"/>
      <c r="F4" s="139"/>
      <c r="G4" s="139"/>
    </row>
    <row r="5" spans="1:39" ht="21.75" thickBot="1">
      <c r="A5" s="479" t="s">
        <v>254</v>
      </c>
      <c r="B5" s="464"/>
      <c r="C5" s="464"/>
      <c r="D5" s="464"/>
      <c r="E5" s="464"/>
      <c r="F5" s="464"/>
      <c r="G5" s="464"/>
      <c r="H5" s="464"/>
      <c r="I5" s="464"/>
      <c r="J5" s="464"/>
      <c r="K5" s="464"/>
      <c r="L5" s="464"/>
      <c r="M5" s="464"/>
      <c r="N5" s="464"/>
      <c r="O5" s="464"/>
      <c r="P5" s="464"/>
      <c r="Q5" s="464"/>
      <c r="R5" s="464"/>
      <c r="S5" s="464"/>
      <c r="T5" s="464"/>
      <c r="U5" s="464"/>
      <c r="V5" s="464"/>
      <c r="W5" s="464"/>
      <c r="X5" s="464"/>
      <c r="Y5" s="464"/>
      <c r="Z5" s="464"/>
      <c r="AA5" s="464"/>
      <c r="AB5" s="464"/>
      <c r="AC5" s="464"/>
      <c r="AD5" s="464"/>
      <c r="AE5" s="464"/>
      <c r="AF5" s="464"/>
      <c r="AG5" s="464"/>
      <c r="AH5" s="464"/>
      <c r="AI5" s="464"/>
      <c r="AJ5" s="474"/>
      <c r="AK5" s="464"/>
      <c r="AL5" s="464"/>
    </row>
    <row r="6" spans="1:39">
      <c r="A6" s="143" t="s">
        <v>204</v>
      </c>
      <c r="B6" s="255" t="s">
        <v>49</v>
      </c>
      <c r="C6" s="145" t="s">
        <v>49</v>
      </c>
      <c r="D6" s="146" t="s">
        <v>206</v>
      </c>
      <c r="E6" s="147" t="s">
        <v>205</v>
      </c>
      <c r="F6" s="148" t="s">
        <v>1</v>
      </c>
      <c r="G6" s="148" t="s">
        <v>222</v>
      </c>
      <c r="H6" s="255" t="s">
        <v>232</v>
      </c>
      <c r="I6" s="149" t="s">
        <v>117</v>
      </c>
      <c r="J6" s="149" t="s">
        <v>119</v>
      </c>
      <c r="K6" s="256" t="s">
        <v>46</v>
      </c>
      <c r="L6" s="480" t="s">
        <v>3</v>
      </c>
      <c r="M6" s="481"/>
      <c r="N6" s="148" t="s">
        <v>6</v>
      </c>
      <c r="O6" s="148" t="s">
        <v>7</v>
      </c>
      <c r="P6" s="148" t="s">
        <v>8</v>
      </c>
      <c r="Q6" s="148" t="s">
        <v>9</v>
      </c>
      <c r="R6" s="148" t="s">
        <v>10</v>
      </c>
      <c r="S6" s="255" t="s">
        <v>11</v>
      </c>
      <c r="T6" s="143" t="s">
        <v>12</v>
      </c>
      <c r="U6" s="148" t="s">
        <v>144</v>
      </c>
      <c r="V6" s="153" t="s">
        <v>20</v>
      </c>
      <c r="W6" s="148" t="s">
        <v>38</v>
      </c>
      <c r="X6" s="154" t="s">
        <v>14</v>
      </c>
      <c r="Y6" s="154" t="s">
        <v>15</v>
      </c>
      <c r="Z6" s="154" t="s">
        <v>155</v>
      </c>
      <c r="AA6" s="148" t="s">
        <v>157</v>
      </c>
      <c r="AB6" s="148" t="s">
        <v>130</v>
      </c>
      <c r="AC6" s="148" t="s">
        <v>151</v>
      </c>
      <c r="AD6" s="148" t="s">
        <v>272</v>
      </c>
      <c r="AE6" s="148" t="s">
        <v>274</v>
      </c>
      <c r="AF6" s="148" t="s">
        <v>48</v>
      </c>
      <c r="AG6" s="480" t="s">
        <v>17</v>
      </c>
      <c r="AH6" s="482"/>
      <c r="AI6" s="482"/>
      <c r="AJ6" s="155" t="s">
        <v>18</v>
      </c>
      <c r="AK6" s="156" t="s">
        <v>124</v>
      </c>
      <c r="AL6" s="156" t="s">
        <v>126</v>
      </c>
      <c r="AM6" s="157" t="s">
        <v>135</v>
      </c>
    </row>
    <row r="7" spans="1:39" ht="15.75" thickBot="1">
      <c r="A7" s="158"/>
      <c r="B7" s="159" t="s">
        <v>50</v>
      </c>
      <c r="C7" s="160" t="s">
        <v>51</v>
      </c>
      <c r="D7" s="161"/>
      <c r="E7" s="162"/>
      <c r="F7" s="163"/>
      <c r="G7" s="164" t="s">
        <v>223</v>
      </c>
      <c r="H7" s="165" t="s">
        <v>233</v>
      </c>
      <c r="I7" s="166"/>
      <c r="J7" s="166" t="s">
        <v>120</v>
      </c>
      <c r="K7" s="167" t="s">
        <v>47</v>
      </c>
      <c r="L7" s="168" t="s">
        <v>4</v>
      </c>
      <c r="M7" s="168" t="s">
        <v>5</v>
      </c>
      <c r="N7" s="163"/>
      <c r="O7" s="163"/>
      <c r="P7" s="163"/>
      <c r="Q7" s="163"/>
      <c r="R7" s="163"/>
      <c r="S7" s="165"/>
      <c r="T7" s="158"/>
      <c r="U7" s="163"/>
      <c r="V7" s="169" t="s">
        <v>21</v>
      </c>
      <c r="W7" s="164" t="s">
        <v>39</v>
      </c>
      <c r="X7" s="163"/>
      <c r="Y7" s="164">
        <v>19803</v>
      </c>
      <c r="Z7" s="164" t="s">
        <v>156</v>
      </c>
      <c r="AA7" s="164" t="s">
        <v>158</v>
      </c>
      <c r="AB7" s="164" t="s">
        <v>129</v>
      </c>
      <c r="AC7" s="164"/>
      <c r="AD7" s="164"/>
      <c r="AE7" s="164" t="s">
        <v>273</v>
      </c>
      <c r="AF7" s="164" t="s">
        <v>123</v>
      </c>
      <c r="AG7" s="170">
        <v>0.25</v>
      </c>
      <c r="AH7" s="170">
        <v>0.5</v>
      </c>
      <c r="AI7" s="171" t="s">
        <v>5</v>
      </c>
      <c r="AJ7" s="172"/>
      <c r="AK7" s="173" t="s">
        <v>125</v>
      </c>
      <c r="AL7" s="173" t="s">
        <v>127</v>
      </c>
      <c r="AM7" s="174"/>
    </row>
    <row r="8" spans="1:39">
      <c r="A8" s="175" t="s">
        <v>22</v>
      </c>
      <c r="B8" s="176" t="s">
        <v>53</v>
      </c>
      <c r="C8" s="176" t="s">
        <v>54</v>
      </c>
      <c r="D8" s="177" t="s">
        <v>207</v>
      </c>
      <c r="E8" s="178" t="s">
        <v>165</v>
      </c>
      <c r="F8" s="178">
        <v>6</v>
      </c>
      <c r="G8" s="178" t="s">
        <v>22</v>
      </c>
      <c r="H8" s="178" t="s">
        <v>56</v>
      </c>
      <c r="I8" s="178" t="s">
        <v>118</v>
      </c>
      <c r="J8" s="178" t="s">
        <v>121</v>
      </c>
      <c r="K8" s="179">
        <v>365211</v>
      </c>
      <c r="L8" s="180">
        <v>12</v>
      </c>
      <c r="M8" s="179">
        <v>87651</v>
      </c>
      <c r="N8" s="179">
        <v>78520</v>
      </c>
      <c r="O8" s="179">
        <v>1007510</v>
      </c>
      <c r="P8" s="179">
        <v>127824</v>
      </c>
      <c r="Q8" s="179">
        <v>51130</v>
      </c>
      <c r="R8" s="179">
        <v>15084</v>
      </c>
      <c r="S8" s="179">
        <v>195453</v>
      </c>
      <c r="T8" s="179">
        <v>74483</v>
      </c>
      <c r="U8" s="179">
        <v>0</v>
      </c>
      <c r="V8" s="179">
        <v>0</v>
      </c>
      <c r="W8" s="179"/>
      <c r="X8" s="179">
        <v>0</v>
      </c>
      <c r="Y8" s="179"/>
      <c r="Z8" s="179"/>
      <c r="AA8" s="179"/>
      <c r="AB8" s="188">
        <v>345626</v>
      </c>
      <c r="AC8" s="179"/>
      <c r="AD8" s="179"/>
      <c r="AE8" s="179"/>
      <c r="AF8" s="179">
        <v>1372721</v>
      </c>
      <c r="AG8" s="181"/>
      <c r="AH8" s="181"/>
      <c r="AI8" s="179"/>
      <c r="AJ8" s="179">
        <f t="shared" ref="AJ8" si="0">K8+M8+N8+O8+P8+Q8+R8+S8+T8+U8+V8+X8+Y8+AA8+AB8+AI8+AF8+AC8+Z8</f>
        <v>3721213</v>
      </c>
      <c r="AK8" s="182">
        <v>39788</v>
      </c>
      <c r="AL8" s="156" t="s">
        <v>136</v>
      </c>
      <c r="AM8" s="183"/>
    </row>
    <row r="9" spans="1:39">
      <c r="A9" s="184" t="s">
        <v>23</v>
      </c>
      <c r="B9" s="185" t="s">
        <v>57</v>
      </c>
      <c r="C9" s="185" t="s">
        <v>58</v>
      </c>
      <c r="D9" s="186" t="s">
        <v>208</v>
      </c>
      <c r="E9" s="187" t="s">
        <v>166</v>
      </c>
      <c r="F9" s="187">
        <v>8</v>
      </c>
      <c r="G9" s="187" t="s">
        <v>224</v>
      </c>
      <c r="H9" s="187" t="s">
        <v>59</v>
      </c>
      <c r="I9" s="187" t="s">
        <v>118</v>
      </c>
      <c r="J9" s="187" t="s">
        <v>121</v>
      </c>
      <c r="K9" s="188">
        <v>290658</v>
      </c>
      <c r="L9" s="189">
        <v>4</v>
      </c>
      <c r="M9" s="188">
        <v>23253</v>
      </c>
      <c r="N9" s="188">
        <v>62491</v>
      </c>
      <c r="O9" s="188">
        <v>580111</v>
      </c>
      <c r="P9" s="188">
        <v>101730</v>
      </c>
      <c r="Q9" s="188">
        <v>40692</v>
      </c>
      <c r="R9" s="188">
        <v>15084</v>
      </c>
      <c r="S9" s="188">
        <v>102802</v>
      </c>
      <c r="T9" s="188">
        <v>42383</v>
      </c>
      <c r="U9" s="188">
        <v>23793</v>
      </c>
      <c r="V9" s="188">
        <v>0</v>
      </c>
      <c r="W9" s="188"/>
      <c r="X9" s="188">
        <v>261231</v>
      </c>
      <c r="Y9" s="188">
        <v>174154</v>
      </c>
      <c r="Z9" s="188"/>
      <c r="AA9" s="188"/>
      <c r="AB9" s="188">
        <v>345626</v>
      </c>
      <c r="AC9" s="188"/>
      <c r="AD9" s="188">
        <v>79095</v>
      </c>
      <c r="AE9" s="188"/>
      <c r="AF9" s="188"/>
      <c r="AG9" s="190"/>
      <c r="AH9" s="190"/>
      <c r="AI9" s="188"/>
      <c r="AJ9" s="188">
        <f>K9+M9+N9+O9+P9+Q9+R9+S9+T9+U9+V9+X9+Y9+AA9+AB9+AI9+AF9+AC9+Z9+AE9+AD9</f>
        <v>2143103</v>
      </c>
      <c r="AK9" s="191">
        <v>37622</v>
      </c>
      <c r="AL9" s="173" t="s">
        <v>136</v>
      </c>
      <c r="AM9" s="192"/>
    </row>
    <row r="10" spans="1:39">
      <c r="A10" s="184" t="s">
        <v>23</v>
      </c>
      <c r="B10" s="185" t="s">
        <v>64</v>
      </c>
      <c r="C10" s="185" t="s">
        <v>65</v>
      </c>
      <c r="D10" s="186" t="s">
        <v>209</v>
      </c>
      <c r="E10" s="187" t="s">
        <v>167</v>
      </c>
      <c r="F10" s="187">
        <v>10</v>
      </c>
      <c r="G10" s="187" t="s">
        <v>26</v>
      </c>
      <c r="H10" s="187" t="s">
        <v>231</v>
      </c>
      <c r="I10" s="187" t="s">
        <v>118</v>
      </c>
      <c r="J10" s="187" t="s">
        <v>121</v>
      </c>
      <c r="K10" s="188">
        <v>245556</v>
      </c>
      <c r="L10" s="189">
        <v>4</v>
      </c>
      <c r="M10" s="188">
        <v>19644</v>
      </c>
      <c r="N10" s="188">
        <v>52795</v>
      </c>
      <c r="O10" s="188">
        <v>336933</v>
      </c>
      <c r="P10" s="188">
        <v>85945</v>
      </c>
      <c r="Q10" s="188">
        <v>34378</v>
      </c>
      <c r="R10" s="188">
        <v>15084</v>
      </c>
      <c r="S10" s="188">
        <v>58574</v>
      </c>
      <c r="T10" s="188">
        <v>24163</v>
      </c>
      <c r="U10" s="188">
        <v>23793</v>
      </c>
      <c r="V10" s="188">
        <v>0</v>
      </c>
      <c r="W10" s="188"/>
      <c r="X10" s="188">
        <v>0</v>
      </c>
      <c r="Y10" s="188">
        <v>0</v>
      </c>
      <c r="Z10" s="188"/>
      <c r="AA10" s="188"/>
      <c r="AB10" s="188">
        <v>345626</v>
      </c>
      <c r="AC10" s="188"/>
      <c r="AD10" s="188"/>
      <c r="AE10" s="188"/>
      <c r="AF10" s="188"/>
      <c r="AG10" s="190"/>
      <c r="AH10" s="190"/>
      <c r="AI10" s="188"/>
      <c r="AJ10" s="188">
        <f t="shared" ref="AJ10:AJ16" si="1">K10+M10+N10+O10+P10+Q10+R10+S10+T10+U10+V10+X10+Y10+AA10+AB10+AI10+AF10+AC10+Z10+AE10</f>
        <v>1242491</v>
      </c>
      <c r="AK10" s="191">
        <v>37622</v>
      </c>
      <c r="AL10" s="173" t="s">
        <v>136</v>
      </c>
      <c r="AM10" s="192"/>
    </row>
    <row r="11" spans="1:39">
      <c r="A11" s="184" t="s">
        <v>23</v>
      </c>
      <c r="B11" s="185" t="s">
        <v>68</v>
      </c>
      <c r="C11" s="185" t="s">
        <v>69</v>
      </c>
      <c r="D11" s="186" t="s">
        <v>210</v>
      </c>
      <c r="E11" s="187" t="s">
        <v>168</v>
      </c>
      <c r="F11" s="187">
        <v>10</v>
      </c>
      <c r="G11" s="187" t="s">
        <v>27</v>
      </c>
      <c r="H11" s="187" t="s">
        <v>56</v>
      </c>
      <c r="I11" s="187" t="s">
        <v>118</v>
      </c>
      <c r="J11" s="187" t="s">
        <v>121</v>
      </c>
      <c r="K11" s="188">
        <v>245556</v>
      </c>
      <c r="L11" s="189">
        <v>0</v>
      </c>
      <c r="M11" s="188">
        <v>0</v>
      </c>
      <c r="N11" s="188">
        <v>52795</v>
      </c>
      <c r="O11" s="188">
        <v>336933</v>
      </c>
      <c r="P11" s="188">
        <v>85945</v>
      </c>
      <c r="Q11" s="188">
        <v>34378</v>
      </c>
      <c r="R11" s="188">
        <v>15084</v>
      </c>
      <c r="S11" s="188">
        <v>58574</v>
      </c>
      <c r="T11" s="188">
        <v>24163</v>
      </c>
      <c r="U11" s="188">
        <v>23793</v>
      </c>
      <c r="V11" s="188">
        <v>0</v>
      </c>
      <c r="W11" s="188"/>
      <c r="X11" s="188">
        <v>0</v>
      </c>
      <c r="Y11" s="188">
        <v>0</v>
      </c>
      <c r="Z11" s="188"/>
      <c r="AA11" s="188"/>
      <c r="AB11" s="188">
        <v>345626</v>
      </c>
      <c r="AC11" s="188"/>
      <c r="AD11" s="188"/>
      <c r="AE11" s="188"/>
      <c r="AF11" s="188"/>
      <c r="AG11" s="190"/>
      <c r="AH11" s="190"/>
      <c r="AI11" s="188"/>
      <c r="AJ11" s="188">
        <f t="shared" si="1"/>
        <v>1222847</v>
      </c>
      <c r="AK11" s="191">
        <v>40560</v>
      </c>
      <c r="AL11" s="173" t="s">
        <v>136</v>
      </c>
      <c r="AM11" s="192"/>
    </row>
    <row r="12" spans="1:39">
      <c r="A12" s="184" t="s">
        <v>23</v>
      </c>
      <c r="B12" s="185" t="s">
        <v>71</v>
      </c>
      <c r="C12" s="185" t="s">
        <v>72</v>
      </c>
      <c r="D12" s="186" t="s">
        <v>211</v>
      </c>
      <c r="E12" s="187" t="s">
        <v>169</v>
      </c>
      <c r="F12" s="187">
        <v>10</v>
      </c>
      <c r="G12" s="187" t="s">
        <v>28</v>
      </c>
      <c r="H12" s="187" t="s">
        <v>234</v>
      </c>
      <c r="I12" s="187" t="s">
        <v>118</v>
      </c>
      <c r="J12" s="187" t="s">
        <v>121</v>
      </c>
      <c r="K12" s="188">
        <v>245556</v>
      </c>
      <c r="L12" s="189">
        <v>8</v>
      </c>
      <c r="M12" s="188">
        <v>39289</v>
      </c>
      <c r="N12" s="188">
        <v>52795</v>
      </c>
      <c r="O12" s="188">
        <v>336933</v>
      </c>
      <c r="P12" s="188">
        <v>85945</v>
      </c>
      <c r="Q12" s="188">
        <v>34378</v>
      </c>
      <c r="R12" s="188">
        <v>15084</v>
      </c>
      <c r="S12" s="188">
        <v>58574</v>
      </c>
      <c r="T12" s="188">
        <v>24163</v>
      </c>
      <c r="U12" s="188">
        <v>23793</v>
      </c>
      <c r="V12" s="188">
        <v>0</v>
      </c>
      <c r="W12" s="188"/>
      <c r="X12" s="188">
        <v>0</v>
      </c>
      <c r="Y12" s="188"/>
      <c r="Z12" s="188"/>
      <c r="AA12" s="188"/>
      <c r="AB12" s="188">
        <v>345626</v>
      </c>
      <c r="AC12" s="188"/>
      <c r="AD12" s="188"/>
      <c r="AE12" s="188"/>
      <c r="AF12" s="188"/>
      <c r="AG12" s="190">
        <v>7</v>
      </c>
      <c r="AH12" s="190">
        <v>6</v>
      </c>
      <c r="AI12" s="188">
        <v>54417</v>
      </c>
      <c r="AJ12" s="188">
        <f t="shared" si="1"/>
        <v>1316553</v>
      </c>
      <c r="AK12" s="191">
        <v>34700</v>
      </c>
      <c r="AL12" s="173" t="s">
        <v>136</v>
      </c>
      <c r="AM12" s="192"/>
    </row>
    <row r="13" spans="1:39">
      <c r="A13" s="184" t="s">
        <v>29</v>
      </c>
      <c r="B13" s="185" t="s">
        <v>75</v>
      </c>
      <c r="C13" s="185" t="s">
        <v>76</v>
      </c>
      <c r="D13" s="186" t="s">
        <v>212</v>
      </c>
      <c r="E13" s="187" t="s">
        <v>170</v>
      </c>
      <c r="F13" s="187">
        <v>11</v>
      </c>
      <c r="G13" s="187" t="s">
        <v>225</v>
      </c>
      <c r="H13" s="187" t="s">
        <v>231</v>
      </c>
      <c r="I13" s="187" t="s">
        <v>118</v>
      </c>
      <c r="J13" s="187" t="s">
        <v>121</v>
      </c>
      <c r="K13" s="188">
        <v>227316</v>
      </c>
      <c r="L13" s="189">
        <v>4</v>
      </c>
      <c r="M13" s="188">
        <v>18185</v>
      </c>
      <c r="N13" s="188">
        <v>48873</v>
      </c>
      <c r="O13" s="188">
        <v>254591</v>
      </c>
      <c r="P13" s="188">
        <v>79561</v>
      </c>
      <c r="Q13" s="188">
        <v>31824</v>
      </c>
      <c r="R13" s="188">
        <v>15084</v>
      </c>
      <c r="S13" s="188">
        <v>43658</v>
      </c>
      <c r="T13" s="188">
        <v>17985</v>
      </c>
      <c r="U13" s="188">
        <v>23793</v>
      </c>
      <c r="V13" s="188">
        <v>0</v>
      </c>
      <c r="W13" s="188"/>
      <c r="X13" s="188">
        <v>0</v>
      </c>
      <c r="Y13" s="188">
        <v>0</v>
      </c>
      <c r="Z13" s="188"/>
      <c r="AA13" s="188"/>
      <c r="AB13" s="188">
        <v>345626</v>
      </c>
      <c r="AC13" s="188"/>
      <c r="AD13" s="188"/>
      <c r="AE13" s="188"/>
      <c r="AF13" s="188"/>
      <c r="AG13" s="190">
        <v>35</v>
      </c>
      <c r="AH13" s="190">
        <v>3</v>
      </c>
      <c r="AI13" s="188">
        <v>122379</v>
      </c>
      <c r="AJ13" s="188">
        <f t="shared" si="1"/>
        <v>1228875</v>
      </c>
      <c r="AK13" s="191">
        <v>37641</v>
      </c>
      <c r="AL13" s="173" t="s">
        <v>136</v>
      </c>
      <c r="AM13" s="192"/>
    </row>
    <row r="14" spans="1:39">
      <c r="A14" s="184" t="s">
        <v>29</v>
      </c>
      <c r="B14" s="185" t="s">
        <v>78</v>
      </c>
      <c r="C14" s="185" t="s">
        <v>79</v>
      </c>
      <c r="D14" s="186" t="s">
        <v>213</v>
      </c>
      <c r="E14" s="187" t="s">
        <v>171</v>
      </c>
      <c r="F14" s="187">
        <v>11</v>
      </c>
      <c r="G14" s="187" t="s">
        <v>226</v>
      </c>
      <c r="H14" s="187" t="s">
        <v>229</v>
      </c>
      <c r="I14" s="187" t="s">
        <v>118</v>
      </c>
      <c r="J14" s="187" t="s">
        <v>121</v>
      </c>
      <c r="K14" s="188">
        <v>227316</v>
      </c>
      <c r="L14" s="189">
        <v>15</v>
      </c>
      <c r="M14" s="188">
        <v>68195</v>
      </c>
      <c r="N14" s="188">
        <v>48873</v>
      </c>
      <c r="O14" s="188">
        <v>254591</v>
      </c>
      <c r="P14" s="188">
        <v>79561</v>
      </c>
      <c r="Q14" s="188">
        <v>31824</v>
      </c>
      <c r="R14" s="188">
        <v>15084</v>
      </c>
      <c r="S14" s="188">
        <v>43658</v>
      </c>
      <c r="T14" s="188">
        <v>17985</v>
      </c>
      <c r="U14" s="188">
        <v>23793</v>
      </c>
      <c r="V14" s="188">
        <v>13620</v>
      </c>
      <c r="W14" s="188"/>
      <c r="X14" s="188">
        <v>0</v>
      </c>
      <c r="Y14" s="188">
        <v>0</v>
      </c>
      <c r="Z14" s="188"/>
      <c r="AA14" s="188"/>
      <c r="AB14" s="188">
        <v>345626</v>
      </c>
      <c r="AC14" s="188"/>
      <c r="AD14" s="188">
        <v>26365</v>
      </c>
      <c r="AE14" s="188"/>
      <c r="AF14" s="188"/>
      <c r="AG14" s="190">
        <v>21</v>
      </c>
      <c r="AH14" s="190">
        <v>19</v>
      </c>
      <c r="AI14" s="188">
        <v>138865</v>
      </c>
      <c r="AJ14" s="188">
        <f>K14+M14+N14+O14+P14+Q14+R14+S14+T14+U14+V14+AB14+AD14+AI14</f>
        <v>1335356</v>
      </c>
      <c r="AK14" s="191">
        <v>29587</v>
      </c>
      <c r="AL14" s="173" t="s">
        <v>136</v>
      </c>
      <c r="AM14" s="192"/>
    </row>
    <row r="15" spans="1:39">
      <c r="A15" s="184" t="s">
        <v>32</v>
      </c>
      <c r="B15" s="185" t="s">
        <v>82</v>
      </c>
      <c r="C15" s="185" t="s">
        <v>83</v>
      </c>
      <c r="D15" s="186" t="s">
        <v>214</v>
      </c>
      <c r="E15" s="187" t="s">
        <v>172</v>
      </c>
      <c r="F15" s="187">
        <v>13</v>
      </c>
      <c r="G15" s="187" t="s">
        <v>235</v>
      </c>
      <c r="H15" s="187" t="s">
        <v>240</v>
      </c>
      <c r="I15" s="187" t="s">
        <v>118</v>
      </c>
      <c r="J15" s="187" t="s">
        <v>121</v>
      </c>
      <c r="K15" s="188">
        <v>194943</v>
      </c>
      <c r="L15" s="189">
        <v>14</v>
      </c>
      <c r="M15" s="188">
        <v>54584</v>
      </c>
      <c r="N15" s="188">
        <v>41913</v>
      </c>
      <c r="O15" s="188">
        <v>139841</v>
      </c>
      <c r="P15" s="188">
        <v>68230</v>
      </c>
      <c r="Q15" s="188">
        <v>27292</v>
      </c>
      <c r="R15" s="188">
        <v>54472</v>
      </c>
      <c r="S15" s="188">
        <v>27260</v>
      </c>
      <c r="T15" s="188">
        <v>10367</v>
      </c>
      <c r="U15" s="188">
        <v>39310</v>
      </c>
      <c r="V15" s="188">
        <v>0</v>
      </c>
      <c r="W15" s="188"/>
      <c r="X15" s="188">
        <v>0</v>
      </c>
      <c r="Y15" s="188">
        <v>0</v>
      </c>
      <c r="Z15" s="188"/>
      <c r="AA15" s="188"/>
      <c r="AB15" s="188">
        <v>345626</v>
      </c>
      <c r="AC15" s="188"/>
      <c r="AD15" s="188"/>
      <c r="AE15" s="188"/>
      <c r="AF15" s="188"/>
      <c r="AG15" s="190"/>
      <c r="AH15" s="190"/>
      <c r="AI15" s="188"/>
      <c r="AJ15" s="188">
        <f t="shared" si="1"/>
        <v>1003838</v>
      </c>
      <c r="AK15" s="191">
        <v>30682</v>
      </c>
      <c r="AL15" s="173" t="s">
        <v>136</v>
      </c>
      <c r="AM15" s="192"/>
    </row>
    <row r="16" spans="1:39">
      <c r="A16" s="184" t="s">
        <v>34</v>
      </c>
      <c r="B16" s="185" t="s">
        <v>85</v>
      </c>
      <c r="C16" s="185" t="s">
        <v>86</v>
      </c>
      <c r="D16" s="186" t="s">
        <v>215</v>
      </c>
      <c r="E16" s="187" t="s">
        <v>173</v>
      </c>
      <c r="F16" s="187">
        <v>14</v>
      </c>
      <c r="G16" s="187" t="s">
        <v>228</v>
      </c>
      <c r="H16" s="187" t="s">
        <v>236</v>
      </c>
      <c r="I16" s="187" t="s">
        <v>118</v>
      </c>
      <c r="J16" s="187" t="s">
        <v>121</v>
      </c>
      <c r="K16" s="188">
        <v>180528</v>
      </c>
      <c r="L16" s="189">
        <v>15</v>
      </c>
      <c r="M16" s="188">
        <v>54158</v>
      </c>
      <c r="N16" s="188">
        <v>38814</v>
      </c>
      <c r="O16" s="188">
        <v>105633</v>
      </c>
      <c r="P16" s="188">
        <v>63185</v>
      </c>
      <c r="Q16" s="188">
        <v>25274</v>
      </c>
      <c r="R16" s="188">
        <v>54037</v>
      </c>
      <c r="S16" s="188">
        <v>20553</v>
      </c>
      <c r="T16" s="188">
        <v>7666</v>
      </c>
      <c r="U16" s="188">
        <v>39310</v>
      </c>
      <c r="V16" s="188">
        <v>0</v>
      </c>
      <c r="W16" s="188"/>
      <c r="X16" s="188">
        <v>0</v>
      </c>
      <c r="Y16" s="188">
        <v>0</v>
      </c>
      <c r="Z16" s="188"/>
      <c r="AA16" s="188"/>
      <c r="AB16" s="188">
        <v>345626</v>
      </c>
      <c r="AC16" s="188"/>
      <c r="AD16" s="188"/>
      <c r="AE16" s="188"/>
      <c r="AF16" s="188"/>
      <c r="AG16" s="190">
        <v>5</v>
      </c>
      <c r="AH16" s="190">
        <v>35</v>
      </c>
      <c r="AI16" s="188">
        <v>88484</v>
      </c>
      <c r="AJ16" s="188">
        <f t="shared" si="1"/>
        <v>1023268</v>
      </c>
      <c r="AK16" s="191">
        <v>29221</v>
      </c>
      <c r="AL16" s="173" t="s">
        <v>136</v>
      </c>
      <c r="AM16" s="192"/>
    </row>
    <row r="17" spans="1:39">
      <c r="A17" s="184" t="s">
        <v>32</v>
      </c>
      <c r="B17" s="185" t="s">
        <v>88</v>
      </c>
      <c r="C17" s="185" t="s">
        <v>89</v>
      </c>
      <c r="D17" s="186" t="s">
        <v>216</v>
      </c>
      <c r="E17" s="187" t="s">
        <v>174</v>
      </c>
      <c r="F17" s="187">
        <v>15</v>
      </c>
      <c r="G17" s="187" t="s">
        <v>230</v>
      </c>
      <c r="H17" s="187" t="s">
        <v>229</v>
      </c>
      <c r="I17" s="187" t="s">
        <v>118</v>
      </c>
      <c r="J17" s="187" t="s">
        <v>121</v>
      </c>
      <c r="K17" s="188">
        <v>167270</v>
      </c>
      <c r="L17" s="189">
        <v>12</v>
      </c>
      <c r="M17" s="188">
        <v>40145</v>
      </c>
      <c r="N17" s="188">
        <v>35963</v>
      </c>
      <c r="O17" s="188">
        <v>84846</v>
      </c>
      <c r="P17" s="188">
        <v>58545</v>
      </c>
      <c r="Q17" s="188">
        <v>23418</v>
      </c>
      <c r="R17" s="188">
        <v>46534</v>
      </c>
      <c r="S17" s="188">
        <v>15939</v>
      </c>
      <c r="T17" s="188">
        <v>5997</v>
      </c>
      <c r="U17" s="188">
        <v>39310</v>
      </c>
      <c r="V17" s="188">
        <v>0</v>
      </c>
      <c r="W17" s="188">
        <v>0</v>
      </c>
      <c r="X17" s="188">
        <v>0</v>
      </c>
      <c r="Y17" s="188">
        <v>0</v>
      </c>
      <c r="Z17" s="188"/>
      <c r="AA17" s="188"/>
      <c r="AB17" s="188">
        <v>345626</v>
      </c>
      <c r="AC17" s="188"/>
      <c r="AD17" s="188"/>
      <c r="AE17" s="188"/>
      <c r="AF17" s="188"/>
      <c r="AG17" s="190"/>
      <c r="AH17" s="190"/>
      <c r="AI17" s="188"/>
      <c r="AJ17" s="188">
        <f>K17+M17+N17+O17+P17+Q17+R17+S17+T17+U17+V17+X17+Y17+AA17+AB17+AI17+AF17+AC17+Z17+AE17+W17</f>
        <v>863593</v>
      </c>
      <c r="AK17" s="191">
        <v>32082</v>
      </c>
      <c r="AL17" s="173" t="s">
        <v>136</v>
      </c>
      <c r="AM17" s="192"/>
    </row>
    <row r="18" spans="1:39">
      <c r="A18" s="184" t="s">
        <v>32</v>
      </c>
      <c r="B18" s="185" t="s">
        <v>78</v>
      </c>
      <c r="C18" s="185" t="s">
        <v>79</v>
      </c>
      <c r="D18" s="186" t="s">
        <v>210</v>
      </c>
      <c r="E18" s="187" t="s">
        <v>175</v>
      </c>
      <c r="F18" s="187">
        <v>16</v>
      </c>
      <c r="G18" s="187" t="s">
        <v>237</v>
      </c>
      <c r="H18" s="187" t="s">
        <v>227</v>
      </c>
      <c r="I18" s="187" t="s">
        <v>118</v>
      </c>
      <c r="J18" s="187" t="s">
        <v>121</v>
      </c>
      <c r="K18" s="188">
        <v>154198</v>
      </c>
      <c r="L18" s="193">
        <v>9</v>
      </c>
      <c r="M18" s="188">
        <v>27756</v>
      </c>
      <c r="N18" s="188">
        <v>33153</v>
      </c>
      <c r="O18" s="188">
        <v>83330</v>
      </c>
      <c r="P18" s="188">
        <v>53969</v>
      </c>
      <c r="Q18" s="188">
        <v>21588</v>
      </c>
      <c r="R18" s="188">
        <v>49028</v>
      </c>
      <c r="S18" s="188">
        <v>15526</v>
      </c>
      <c r="T18" s="188">
        <v>5825</v>
      </c>
      <c r="U18" s="188">
        <v>39310</v>
      </c>
      <c r="V18" s="188">
        <v>0</v>
      </c>
      <c r="W18" s="188">
        <v>1600</v>
      </c>
      <c r="X18" s="188">
        <v>0</v>
      </c>
      <c r="Y18" s="188">
        <v>0</v>
      </c>
      <c r="Z18" s="188"/>
      <c r="AA18" s="188"/>
      <c r="AB18" s="188">
        <v>345626</v>
      </c>
      <c r="AC18" s="188"/>
      <c r="AD18" s="188">
        <v>26365</v>
      </c>
      <c r="AE18" s="188">
        <v>22055</v>
      </c>
      <c r="AF18" s="188"/>
      <c r="AG18" s="190">
        <v>12</v>
      </c>
      <c r="AH18" s="190">
        <v>27</v>
      </c>
      <c r="AI18" s="188">
        <v>69383</v>
      </c>
      <c r="AJ18" s="188">
        <f>K18+M18+N18+O18+P18+Q18+R18+S18+T18+U18+V18+X18+Y18+AA18+AB18+AI18+AF18+AC18+Z18+AE18+W18+AD18</f>
        <v>948712</v>
      </c>
      <c r="AK18" s="191">
        <v>33970</v>
      </c>
      <c r="AL18" s="173" t="s">
        <v>136</v>
      </c>
      <c r="AM18" s="192"/>
    </row>
    <row r="19" spans="1:39">
      <c r="A19" s="184" t="s">
        <v>34</v>
      </c>
      <c r="B19" s="185" t="s">
        <v>91</v>
      </c>
      <c r="C19" s="185" t="s">
        <v>92</v>
      </c>
      <c r="D19" s="186" t="s">
        <v>217</v>
      </c>
      <c r="E19" s="187" t="s">
        <v>176</v>
      </c>
      <c r="F19" s="187">
        <v>17</v>
      </c>
      <c r="G19" s="187" t="s">
        <v>34</v>
      </c>
      <c r="H19" s="187" t="s">
        <v>238</v>
      </c>
      <c r="I19" s="187" t="s">
        <v>118</v>
      </c>
      <c r="J19" s="187" t="s">
        <v>121</v>
      </c>
      <c r="K19" s="188">
        <v>143034</v>
      </c>
      <c r="L19" s="193">
        <v>11</v>
      </c>
      <c r="M19" s="188">
        <v>31467</v>
      </c>
      <c r="N19" s="188">
        <v>30752</v>
      </c>
      <c r="O19" s="188">
        <v>64429</v>
      </c>
      <c r="P19" s="188">
        <v>50062</v>
      </c>
      <c r="Q19" s="188">
        <v>20025</v>
      </c>
      <c r="R19" s="188">
        <v>45611</v>
      </c>
      <c r="S19" s="188">
        <v>11188</v>
      </c>
      <c r="T19" s="188">
        <v>4176</v>
      </c>
      <c r="U19" s="188">
        <v>39310</v>
      </c>
      <c r="V19" s="188">
        <v>0</v>
      </c>
      <c r="W19" s="188">
        <v>6400</v>
      </c>
      <c r="X19" s="188">
        <v>0</v>
      </c>
      <c r="Y19" s="188">
        <v>0</v>
      </c>
      <c r="Z19" s="188"/>
      <c r="AA19" s="188"/>
      <c r="AB19" s="188">
        <v>345626</v>
      </c>
      <c r="AC19" s="188"/>
      <c r="AD19" s="188">
        <v>79095</v>
      </c>
      <c r="AE19" s="188">
        <v>66165</v>
      </c>
      <c r="AF19" s="188"/>
      <c r="AG19" s="190"/>
      <c r="AH19" s="190"/>
      <c r="AI19" s="188"/>
      <c r="AJ19" s="188">
        <f>K19+M19+N19+O19+P19+Q19+R19+S19+T19+U19+V19+X19+Y19+AA19+AB19+AI19+AF19+AC19+Z19+AE19+W19+AD19</f>
        <v>937340</v>
      </c>
      <c r="AK19" s="191">
        <v>32874</v>
      </c>
      <c r="AL19" s="173" t="s">
        <v>136</v>
      </c>
      <c r="AM19" s="192"/>
    </row>
    <row r="20" spans="1:39">
      <c r="A20" s="184" t="s">
        <v>40</v>
      </c>
      <c r="B20" s="185" t="s">
        <v>93</v>
      </c>
      <c r="C20" s="185" t="s">
        <v>57</v>
      </c>
      <c r="D20" s="186" t="s">
        <v>218</v>
      </c>
      <c r="E20" s="187" t="s">
        <v>177</v>
      </c>
      <c r="F20" s="187">
        <v>17</v>
      </c>
      <c r="G20" s="187" t="s">
        <v>239</v>
      </c>
      <c r="H20" s="187" t="s">
        <v>241</v>
      </c>
      <c r="I20" s="187" t="s">
        <v>118</v>
      </c>
      <c r="J20" s="187" t="s">
        <v>121</v>
      </c>
      <c r="K20" s="188">
        <v>143034</v>
      </c>
      <c r="L20" s="193">
        <v>13</v>
      </c>
      <c r="M20" s="188">
        <v>37189</v>
      </c>
      <c r="N20" s="188">
        <v>30752</v>
      </c>
      <c r="O20" s="188">
        <v>64429</v>
      </c>
      <c r="P20" s="188">
        <v>50062</v>
      </c>
      <c r="Q20" s="188">
        <v>20025</v>
      </c>
      <c r="R20" s="188">
        <v>45611</v>
      </c>
      <c r="S20" s="188">
        <v>11188</v>
      </c>
      <c r="T20" s="188">
        <v>4176</v>
      </c>
      <c r="U20" s="188">
        <v>39310</v>
      </c>
      <c r="V20" s="188">
        <v>0</v>
      </c>
      <c r="W20" s="188">
        <v>4800</v>
      </c>
      <c r="X20" s="188">
        <v>0</v>
      </c>
      <c r="Y20" s="188">
        <v>0</v>
      </c>
      <c r="Z20" s="188"/>
      <c r="AA20" s="188"/>
      <c r="AB20" s="188">
        <v>345626</v>
      </c>
      <c r="AC20" s="188"/>
      <c r="AD20" s="188"/>
      <c r="AE20" s="188"/>
      <c r="AF20" s="188"/>
      <c r="AG20" s="190"/>
      <c r="AH20" s="190"/>
      <c r="AI20" s="188"/>
      <c r="AJ20" s="188">
        <f t="shared" ref="AJ20:AJ23" si="2">K20+M20+N20+O20+P20+Q20+R20+S20+T20+U20+V20+X20+Y20+AA20+AB20+AI20+AF20+AC20+Z20+AE20+W20</f>
        <v>796202</v>
      </c>
      <c r="AK20" s="191">
        <v>31413</v>
      </c>
      <c r="AL20" s="173" t="s">
        <v>136</v>
      </c>
      <c r="AM20" s="192"/>
    </row>
    <row r="21" spans="1:39">
      <c r="A21" s="184" t="s">
        <v>40</v>
      </c>
      <c r="B21" s="185" t="s">
        <v>95</v>
      </c>
      <c r="C21" s="185" t="s">
        <v>96</v>
      </c>
      <c r="D21" s="186" t="s">
        <v>219</v>
      </c>
      <c r="E21" s="187" t="s">
        <v>178</v>
      </c>
      <c r="F21" s="187">
        <v>17</v>
      </c>
      <c r="G21" s="187" t="s">
        <v>237</v>
      </c>
      <c r="H21" s="187" t="s">
        <v>238</v>
      </c>
      <c r="I21" s="187" t="s">
        <v>118</v>
      </c>
      <c r="J21" s="187" t="s">
        <v>121</v>
      </c>
      <c r="K21" s="188">
        <v>143034</v>
      </c>
      <c r="L21" s="193">
        <v>8</v>
      </c>
      <c r="M21" s="188">
        <v>22885</v>
      </c>
      <c r="N21" s="188">
        <v>30752</v>
      </c>
      <c r="O21" s="188">
        <v>64429</v>
      </c>
      <c r="P21" s="188">
        <v>50062</v>
      </c>
      <c r="Q21" s="188">
        <v>20025</v>
      </c>
      <c r="R21" s="188">
        <v>45611</v>
      </c>
      <c r="S21" s="188">
        <v>11188</v>
      </c>
      <c r="T21" s="188">
        <v>4176</v>
      </c>
      <c r="U21" s="188">
        <v>39310</v>
      </c>
      <c r="V21" s="188">
        <v>0</v>
      </c>
      <c r="W21" s="188">
        <v>6400</v>
      </c>
      <c r="X21" s="188">
        <v>0</v>
      </c>
      <c r="Y21" s="188">
        <v>0</v>
      </c>
      <c r="Z21" s="188"/>
      <c r="AA21" s="188"/>
      <c r="AB21" s="188">
        <v>345626</v>
      </c>
      <c r="AC21" s="188"/>
      <c r="AD21" s="188"/>
      <c r="AE21" s="188"/>
      <c r="AF21" s="188"/>
      <c r="AG21" s="190"/>
      <c r="AH21" s="190"/>
      <c r="AI21" s="188"/>
      <c r="AJ21" s="188">
        <f t="shared" si="2"/>
        <v>783498</v>
      </c>
      <c r="AK21" s="191">
        <v>31048</v>
      </c>
      <c r="AL21" s="173" t="s">
        <v>136</v>
      </c>
      <c r="AM21" s="192"/>
    </row>
    <row r="22" spans="1:39">
      <c r="A22" s="184" t="s">
        <v>40</v>
      </c>
      <c r="B22" s="185" t="s">
        <v>99</v>
      </c>
      <c r="C22" s="185" t="s">
        <v>96</v>
      </c>
      <c r="D22" s="186" t="s">
        <v>220</v>
      </c>
      <c r="E22" s="187" t="s">
        <v>179</v>
      </c>
      <c r="F22" s="187">
        <v>17</v>
      </c>
      <c r="G22" s="187" t="s">
        <v>237</v>
      </c>
      <c r="H22" s="187" t="s">
        <v>241</v>
      </c>
      <c r="I22" s="187" t="s">
        <v>118</v>
      </c>
      <c r="J22" s="187" t="s">
        <v>121</v>
      </c>
      <c r="K22" s="188">
        <v>143034</v>
      </c>
      <c r="L22" s="193">
        <v>9</v>
      </c>
      <c r="M22" s="188">
        <v>25746</v>
      </c>
      <c r="N22" s="188">
        <v>30752</v>
      </c>
      <c r="O22" s="188">
        <v>64429</v>
      </c>
      <c r="P22" s="188">
        <v>50062</v>
      </c>
      <c r="Q22" s="188">
        <v>20025</v>
      </c>
      <c r="R22" s="188">
        <v>45611</v>
      </c>
      <c r="S22" s="188">
        <v>11188</v>
      </c>
      <c r="T22" s="188">
        <v>4176</v>
      </c>
      <c r="U22" s="188">
        <v>39310</v>
      </c>
      <c r="V22" s="188">
        <v>0</v>
      </c>
      <c r="W22" s="188">
        <v>4800</v>
      </c>
      <c r="X22" s="188">
        <v>0</v>
      </c>
      <c r="Y22" s="188">
        <v>0</v>
      </c>
      <c r="Z22" s="188"/>
      <c r="AA22" s="188"/>
      <c r="AB22" s="188">
        <v>345626</v>
      </c>
      <c r="AC22" s="188"/>
      <c r="AD22" s="188">
        <v>52730</v>
      </c>
      <c r="AE22" s="188">
        <v>44110</v>
      </c>
      <c r="AF22" s="188"/>
      <c r="AG22" s="190">
        <v>20</v>
      </c>
      <c r="AH22" s="190">
        <v>23</v>
      </c>
      <c r="AI22" s="188">
        <v>64969</v>
      </c>
      <c r="AJ22" s="188">
        <f>K22+M22+N22+O22+P22+Q22+R22+S22+T22+U22+V22+X22+Y22+AA22+AB22+AI22+AF22+AC22+Z22+AE22+W22+AD22</f>
        <v>946568</v>
      </c>
      <c r="AK22" s="191">
        <v>33725</v>
      </c>
      <c r="AL22" s="173" t="s">
        <v>136</v>
      </c>
      <c r="AM22" s="192"/>
    </row>
    <row r="23" spans="1:39" ht="15.75" thickBot="1">
      <c r="A23" s="194" t="s">
        <v>40</v>
      </c>
      <c r="B23" s="195" t="s">
        <v>101</v>
      </c>
      <c r="C23" s="195" t="s">
        <v>102</v>
      </c>
      <c r="D23" s="196" t="s">
        <v>221</v>
      </c>
      <c r="E23" s="197" t="s">
        <v>185</v>
      </c>
      <c r="F23" s="197">
        <v>18</v>
      </c>
      <c r="G23" s="197" t="s">
        <v>239</v>
      </c>
      <c r="H23" s="197" t="s">
        <v>238</v>
      </c>
      <c r="I23" s="197" t="s">
        <v>118</v>
      </c>
      <c r="J23" s="197" t="s">
        <v>121</v>
      </c>
      <c r="K23" s="198">
        <v>132422</v>
      </c>
      <c r="L23" s="199">
        <v>8</v>
      </c>
      <c r="M23" s="198">
        <v>21188</v>
      </c>
      <c r="N23" s="198">
        <v>28471</v>
      </c>
      <c r="O23" s="198">
        <v>62393</v>
      </c>
      <c r="P23" s="198">
        <v>46348</v>
      </c>
      <c r="Q23" s="198">
        <v>18539</v>
      </c>
      <c r="R23" s="198">
        <v>45611</v>
      </c>
      <c r="S23" s="198">
        <v>10230</v>
      </c>
      <c r="T23" s="198">
        <v>3780</v>
      </c>
      <c r="U23" s="198">
        <v>39310</v>
      </c>
      <c r="V23" s="198">
        <v>0</v>
      </c>
      <c r="W23" s="198">
        <v>4800</v>
      </c>
      <c r="X23" s="198">
        <v>0</v>
      </c>
      <c r="Y23" s="198">
        <v>0</v>
      </c>
      <c r="Z23" s="198"/>
      <c r="AA23" s="198"/>
      <c r="AB23" s="188">
        <v>345626</v>
      </c>
      <c r="AC23" s="198"/>
      <c r="AD23" s="198">
        <v>0</v>
      </c>
      <c r="AE23" s="198">
        <v>0</v>
      </c>
      <c r="AF23" s="198"/>
      <c r="AG23" s="200">
        <v>22</v>
      </c>
      <c r="AH23" s="200"/>
      <c r="AI23" s="198">
        <v>33836</v>
      </c>
      <c r="AJ23" s="198">
        <f t="shared" si="2"/>
        <v>792554</v>
      </c>
      <c r="AK23" s="201">
        <v>34700</v>
      </c>
      <c r="AL23" s="202" t="s">
        <v>136</v>
      </c>
      <c r="AM23" s="203"/>
    </row>
    <row r="26" spans="1:39" ht="21">
      <c r="B26" s="254" t="s">
        <v>279</v>
      </c>
      <c r="C26" s="139">
        <v>2012</v>
      </c>
    </row>
    <row r="28" spans="1:39" ht="15.75" thickBot="1">
      <c r="A28" s="464" t="s">
        <v>266</v>
      </c>
      <c r="B28" s="464"/>
      <c r="C28" s="464"/>
      <c r="D28" s="464"/>
      <c r="E28" s="464"/>
      <c r="F28" s="464"/>
      <c r="G28" s="464"/>
      <c r="H28" s="464"/>
      <c r="I28" s="464"/>
      <c r="J28" s="464"/>
      <c r="K28" s="464"/>
      <c r="L28" s="464"/>
      <c r="M28" s="464"/>
      <c r="N28" s="464"/>
      <c r="O28" s="464"/>
      <c r="P28" s="464"/>
      <c r="Q28" s="464"/>
      <c r="R28" s="464"/>
      <c r="S28" s="464"/>
      <c r="T28" s="464"/>
      <c r="U28" s="464"/>
      <c r="V28" s="464"/>
      <c r="W28" s="464"/>
      <c r="X28" s="464"/>
      <c r="Y28" s="464"/>
      <c r="Z28" s="464"/>
      <c r="AA28" s="464"/>
      <c r="AB28" s="464"/>
      <c r="AC28" s="464"/>
      <c r="AD28" s="464"/>
      <c r="AE28" s="464"/>
      <c r="AF28" s="464"/>
      <c r="AG28" s="464"/>
      <c r="AH28" s="464"/>
      <c r="AI28" s="464"/>
      <c r="AJ28" s="464"/>
      <c r="AK28" s="464"/>
      <c r="AL28" s="464"/>
    </row>
    <row r="29" spans="1:39">
      <c r="A29" s="143" t="s">
        <v>204</v>
      </c>
      <c r="B29" s="255" t="s">
        <v>49</v>
      </c>
      <c r="C29" s="205" t="s">
        <v>49</v>
      </c>
      <c r="D29" s="205" t="s">
        <v>0</v>
      </c>
      <c r="E29" s="205" t="s">
        <v>163</v>
      </c>
      <c r="F29" s="148" t="s">
        <v>1</v>
      </c>
      <c r="G29" s="148" t="s">
        <v>222</v>
      </c>
      <c r="H29" s="255" t="s">
        <v>232</v>
      </c>
      <c r="I29" s="149" t="s">
        <v>117</v>
      </c>
      <c r="J29" s="149" t="s">
        <v>119</v>
      </c>
      <c r="K29" s="256" t="s">
        <v>46</v>
      </c>
      <c r="L29" s="480" t="s">
        <v>3</v>
      </c>
      <c r="M29" s="481"/>
      <c r="N29" s="148" t="s">
        <v>6</v>
      </c>
      <c r="O29" s="148" t="s">
        <v>7</v>
      </c>
      <c r="P29" s="148" t="s">
        <v>8</v>
      </c>
      <c r="Q29" s="148" t="s">
        <v>9</v>
      </c>
      <c r="R29" s="148" t="s">
        <v>10</v>
      </c>
      <c r="S29" s="148" t="s">
        <v>11</v>
      </c>
      <c r="T29" s="148" t="s">
        <v>12</v>
      </c>
      <c r="U29" s="148" t="s">
        <v>145</v>
      </c>
      <c r="V29" s="153" t="s">
        <v>20</v>
      </c>
      <c r="W29" s="148" t="s">
        <v>159</v>
      </c>
      <c r="X29" s="154" t="s">
        <v>14</v>
      </c>
      <c r="Y29" s="154" t="s">
        <v>15</v>
      </c>
      <c r="Z29" s="154" t="s">
        <v>155</v>
      </c>
      <c r="AA29" s="148" t="s">
        <v>157</v>
      </c>
      <c r="AB29" s="148" t="s">
        <v>130</v>
      </c>
      <c r="AC29" s="148" t="s">
        <v>267</v>
      </c>
      <c r="AD29" s="148"/>
      <c r="AE29" s="148" t="s">
        <v>131</v>
      </c>
      <c r="AF29" s="148" t="s">
        <v>48</v>
      </c>
      <c r="AG29" s="480" t="s">
        <v>17</v>
      </c>
      <c r="AH29" s="482"/>
      <c r="AI29" s="482"/>
      <c r="AJ29" s="155" t="s">
        <v>18</v>
      </c>
      <c r="AK29" s="146" t="s">
        <v>124</v>
      </c>
      <c r="AL29" s="156" t="s">
        <v>126</v>
      </c>
      <c r="AM29" s="157" t="s">
        <v>135</v>
      </c>
    </row>
    <row r="30" spans="1:39" ht="15.75" thickBot="1">
      <c r="A30" s="206"/>
      <c r="B30" s="207" t="s">
        <v>50</v>
      </c>
      <c r="C30" s="208" t="s">
        <v>51</v>
      </c>
      <c r="D30" s="208"/>
      <c r="E30" s="208" t="s">
        <v>164</v>
      </c>
      <c r="F30" s="209"/>
      <c r="G30" s="164" t="s">
        <v>223</v>
      </c>
      <c r="H30" s="165" t="s">
        <v>233</v>
      </c>
      <c r="I30" s="172"/>
      <c r="J30" s="172" t="s">
        <v>120</v>
      </c>
      <c r="K30" s="210" t="s">
        <v>47</v>
      </c>
      <c r="L30" s="211" t="s">
        <v>4</v>
      </c>
      <c r="M30" s="211" t="s">
        <v>5</v>
      </c>
      <c r="N30" s="209"/>
      <c r="O30" s="209"/>
      <c r="P30" s="209"/>
      <c r="Q30" s="209"/>
      <c r="R30" s="209"/>
      <c r="S30" s="209"/>
      <c r="T30" s="209"/>
      <c r="U30" s="209">
        <v>19529</v>
      </c>
      <c r="V30" s="212" t="s">
        <v>21</v>
      </c>
      <c r="W30" s="213" t="s">
        <v>160</v>
      </c>
      <c r="X30" s="209"/>
      <c r="Y30" s="213">
        <v>19803</v>
      </c>
      <c r="Z30" s="213" t="s">
        <v>156</v>
      </c>
      <c r="AA30" s="213" t="s">
        <v>158</v>
      </c>
      <c r="AB30" s="213" t="s">
        <v>129</v>
      </c>
      <c r="AC30" s="213" t="s">
        <v>268</v>
      </c>
      <c r="AD30" s="213"/>
      <c r="AE30" s="213" t="s">
        <v>132</v>
      </c>
      <c r="AF30" s="213" t="s">
        <v>123</v>
      </c>
      <c r="AG30" s="214">
        <v>0.25</v>
      </c>
      <c r="AH30" s="214">
        <v>0.5</v>
      </c>
      <c r="AI30" s="215" t="s">
        <v>5</v>
      </c>
      <c r="AJ30" s="172"/>
      <c r="AK30" s="161" t="s">
        <v>125</v>
      </c>
      <c r="AL30" s="202" t="s">
        <v>127</v>
      </c>
      <c r="AM30" s="216"/>
    </row>
    <row r="31" spans="1:39" ht="15.75" thickBot="1">
      <c r="A31" s="217" t="s">
        <v>23</v>
      </c>
      <c r="B31" s="218" t="s">
        <v>61</v>
      </c>
      <c r="C31" s="218" t="s">
        <v>62</v>
      </c>
      <c r="D31" s="218" t="s">
        <v>140</v>
      </c>
      <c r="E31" s="218" t="s">
        <v>252</v>
      </c>
      <c r="F31" s="219">
        <v>8</v>
      </c>
      <c r="G31" s="219" t="s">
        <v>253</v>
      </c>
      <c r="H31" s="219" t="s">
        <v>59</v>
      </c>
      <c r="I31" s="219" t="s">
        <v>142</v>
      </c>
      <c r="J31" s="219" t="s">
        <v>121</v>
      </c>
      <c r="K31" s="114">
        <v>164706</v>
      </c>
      <c r="L31" s="114"/>
      <c r="M31" s="114">
        <v>6588</v>
      </c>
      <c r="N31" s="114">
        <v>35412</v>
      </c>
      <c r="O31" s="114">
        <v>328730</v>
      </c>
      <c r="P31" s="114">
        <v>57647</v>
      </c>
      <c r="Q31" s="114">
        <v>23059</v>
      </c>
      <c r="R31" s="114">
        <v>8548</v>
      </c>
      <c r="S31" s="114">
        <v>58254</v>
      </c>
      <c r="T31" s="114">
        <v>24017</v>
      </c>
      <c r="U31" s="114">
        <v>13483</v>
      </c>
      <c r="V31" s="114">
        <v>0</v>
      </c>
      <c r="W31" s="114"/>
      <c r="X31" s="114">
        <v>0</v>
      </c>
      <c r="Y31" s="114">
        <v>0</v>
      </c>
      <c r="Z31" s="114"/>
      <c r="AA31" s="114">
        <v>0</v>
      </c>
      <c r="AB31" s="114">
        <v>0</v>
      </c>
      <c r="AC31" s="114"/>
      <c r="AD31" s="114"/>
      <c r="AE31" s="114">
        <v>0</v>
      </c>
      <c r="AF31" s="114">
        <v>0</v>
      </c>
      <c r="AG31" s="114">
        <v>0</v>
      </c>
      <c r="AH31" s="114">
        <v>0</v>
      </c>
      <c r="AI31" s="114">
        <v>0</v>
      </c>
      <c r="AJ31" s="114">
        <f>K31+M31+N31+O31+P31+Q31+R31+S31+T31+U31+AC31</f>
        <v>720444</v>
      </c>
      <c r="AK31" s="220">
        <v>40544</v>
      </c>
      <c r="AL31" s="220">
        <v>40908</v>
      </c>
      <c r="AM31" s="221"/>
    </row>
    <row r="32" spans="1:39">
      <c r="A32" s="222"/>
      <c r="B32" s="222"/>
      <c r="C32" s="222"/>
      <c r="D32" s="222"/>
      <c r="E32" s="222"/>
      <c r="F32" s="222"/>
      <c r="G32" s="222"/>
      <c r="H32" s="222"/>
      <c r="I32" s="222"/>
      <c r="J32" s="222"/>
      <c r="K32" s="222"/>
      <c r="L32" s="222"/>
      <c r="M32" s="222"/>
      <c r="N32" s="222"/>
      <c r="O32" s="222"/>
      <c r="P32" s="222"/>
      <c r="Q32" s="222"/>
      <c r="R32" s="222"/>
      <c r="S32" s="222"/>
      <c r="T32" s="222"/>
      <c r="U32" s="222"/>
      <c r="V32" s="222"/>
      <c r="W32" s="222"/>
      <c r="X32" s="222"/>
      <c r="Y32" s="222"/>
      <c r="Z32" s="222"/>
      <c r="AA32" s="222"/>
      <c r="AB32" s="222"/>
      <c r="AC32" s="222"/>
      <c r="AD32" s="222"/>
      <c r="AE32" s="222"/>
      <c r="AF32" s="222"/>
      <c r="AG32" s="222"/>
      <c r="AH32" s="222"/>
      <c r="AI32" s="222"/>
      <c r="AJ32" s="222"/>
      <c r="AK32" s="222"/>
      <c r="AL32" s="222"/>
      <c r="AM32" s="222"/>
    </row>
    <row r="33" spans="1:39" ht="21">
      <c r="A33" s="222"/>
      <c r="B33" s="250" t="s">
        <v>279</v>
      </c>
      <c r="C33" s="139"/>
      <c r="D33" s="139">
        <v>2012</v>
      </c>
      <c r="E33" s="139"/>
      <c r="F33" s="222"/>
      <c r="G33" s="222"/>
      <c r="H33" s="222"/>
      <c r="I33" s="222"/>
      <c r="J33" s="222"/>
      <c r="K33" s="222"/>
      <c r="L33" s="222"/>
      <c r="M33" s="222"/>
      <c r="N33" s="222"/>
      <c r="O33" s="222"/>
      <c r="P33" s="222"/>
      <c r="Q33" s="222"/>
      <c r="R33" s="222"/>
      <c r="S33" s="222"/>
      <c r="T33" s="222"/>
      <c r="U33" s="222"/>
      <c r="V33" s="139"/>
      <c r="W33" s="139"/>
      <c r="X33" s="251"/>
      <c r="Y33" s="204" t="s">
        <v>256</v>
      </c>
      <c r="Z33" s="204"/>
      <c r="AA33" s="204"/>
      <c r="AB33" s="204"/>
      <c r="AC33" s="222"/>
      <c r="AD33" s="222"/>
      <c r="AE33" s="222"/>
      <c r="AF33" s="222"/>
      <c r="AG33" s="222"/>
      <c r="AH33" s="222"/>
      <c r="AI33" s="222"/>
      <c r="AJ33" s="222"/>
      <c r="AK33" s="222"/>
      <c r="AL33" s="222"/>
      <c r="AM33" s="222"/>
    </row>
    <row r="34" spans="1:39" ht="15.75" thickBot="1">
      <c r="A34" s="222"/>
      <c r="B34" s="222"/>
      <c r="C34" s="222"/>
      <c r="D34" s="222"/>
      <c r="E34" s="222"/>
      <c r="F34" s="222"/>
      <c r="G34" s="222"/>
      <c r="H34" s="222"/>
      <c r="I34" s="222"/>
      <c r="J34" s="222"/>
      <c r="K34" s="222"/>
      <c r="L34" s="222"/>
      <c r="M34" s="222"/>
      <c r="N34" s="222"/>
      <c r="O34" s="222"/>
      <c r="P34" s="222"/>
      <c r="Q34" s="223" t="s">
        <v>242</v>
      </c>
      <c r="R34" s="223"/>
      <c r="S34" s="223"/>
      <c r="T34" s="223"/>
      <c r="U34" s="223"/>
      <c r="V34" s="222"/>
      <c r="W34" s="222"/>
      <c r="X34" s="222"/>
      <c r="Y34" s="222"/>
      <c r="Z34" s="222"/>
      <c r="AA34" s="222"/>
      <c r="AB34" s="222"/>
      <c r="AC34" s="222"/>
      <c r="AD34" s="222"/>
      <c r="AE34" s="222"/>
      <c r="AF34" s="222"/>
      <c r="AG34" s="222"/>
      <c r="AH34" s="222"/>
      <c r="AI34" s="222"/>
      <c r="AJ34" s="222"/>
      <c r="AK34" s="222"/>
      <c r="AL34" s="222"/>
      <c r="AM34" s="222"/>
    </row>
    <row r="35" spans="1:39" ht="15.75" thickBot="1">
      <c r="A35" s="475"/>
      <c r="B35" s="476"/>
      <c r="C35" s="476"/>
      <c r="D35" s="476"/>
      <c r="E35" s="476"/>
      <c r="F35" s="476"/>
      <c r="G35" s="476"/>
      <c r="H35" s="476"/>
      <c r="I35" s="476"/>
      <c r="J35" s="476"/>
      <c r="K35" s="476"/>
      <c r="L35" s="476"/>
      <c r="M35" s="476"/>
      <c r="N35" s="476"/>
      <c r="O35" s="476"/>
      <c r="P35" s="476"/>
      <c r="Q35" s="476"/>
      <c r="R35" s="476"/>
      <c r="S35" s="476"/>
      <c r="T35" s="476"/>
      <c r="U35" s="476"/>
      <c r="V35" s="476"/>
      <c r="W35" s="476"/>
      <c r="X35" s="476"/>
      <c r="Y35" s="476"/>
      <c r="Z35" s="476"/>
      <c r="AA35" s="476"/>
      <c r="AB35" s="476"/>
      <c r="AC35" s="476"/>
      <c r="AD35" s="476"/>
      <c r="AE35" s="476"/>
      <c r="AF35" s="476"/>
      <c r="AG35" s="476"/>
      <c r="AH35" s="476"/>
      <c r="AI35" s="476"/>
      <c r="AJ35" s="476"/>
      <c r="AK35" s="476"/>
      <c r="AL35" s="476"/>
      <c r="AM35" s="477"/>
    </row>
    <row r="36" spans="1:39" ht="15.75" thickBot="1">
      <c r="A36" s="224" t="s">
        <v>204</v>
      </c>
      <c r="B36" s="224" t="s">
        <v>49</v>
      </c>
      <c r="C36" s="225" t="s">
        <v>49</v>
      </c>
      <c r="D36" s="226" t="s">
        <v>206</v>
      </c>
      <c r="E36" s="225" t="s">
        <v>163</v>
      </c>
      <c r="F36" s="224" t="s">
        <v>1</v>
      </c>
      <c r="G36" s="224" t="s">
        <v>223</v>
      </c>
      <c r="H36" s="255" t="s">
        <v>232</v>
      </c>
      <c r="I36" s="224" t="s">
        <v>117</v>
      </c>
      <c r="J36" s="224" t="s">
        <v>119</v>
      </c>
      <c r="K36" s="224" t="s">
        <v>46</v>
      </c>
      <c r="L36" s="478" t="s">
        <v>3</v>
      </c>
      <c r="M36" s="478"/>
      <c r="N36" s="224" t="s">
        <v>6</v>
      </c>
      <c r="O36" s="224" t="s">
        <v>7</v>
      </c>
      <c r="P36" s="224" t="s">
        <v>8</v>
      </c>
      <c r="Q36" s="224" t="s">
        <v>9</v>
      </c>
      <c r="R36" s="224" t="s">
        <v>10</v>
      </c>
      <c r="S36" s="224" t="s">
        <v>11</v>
      </c>
      <c r="T36" s="224" t="s">
        <v>12</v>
      </c>
      <c r="U36" s="148" t="s">
        <v>145</v>
      </c>
      <c r="V36" s="227" t="s">
        <v>20</v>
      </c>
      <c r="W36" s="224" t="s">
        <v>38</v>
      </c>
      <c r="X36" s="228" t="s">
        <v>14</v>
      </c>
      <c r="Y36" s="228" t="s">
        <v>15</v>
      </c>
      <c r="Z36" s="154" t="s">
        <v>155</v>
      </c>
      <c r="AA36" s="148" t="s">
        <v>157</v>
      </c>
      <c r="AB36" s="224" t="s">
        <v>130</v>
      </c>
      <c r="AC36" s="224" t="s">
        <v>151</v>
      </c>
      <c r="AD36" s="224" t="s">
        <v>275</v>
      </c>
      <c r="AE36" s="224" t="s">
        <v>277</v>
      </c>
      <c r="AF36" s="224" t="s">
        <v>48</v>
      </c>
      <c r="AG36" s="478" t="s">
        <v>17</v>
      </c>
      <c r="AH36" s="478"/>
      <c r="AI36" s="478"/>
      <c r="AJ36" s="229" t="s">
        <v>18</v>
      </c>
      <c r="AK36" s="225" t="s">
        <v>124</v>
      </c>
      <c r="AL36" s="225" t="s">
        <v>126</v>
      </c>
      <c r="AM36" s="230" t="s">
        <v>135</v>
      </c>
    </row>
    <row r="37" spans="1:39" ht="15.75" thickBot="1">
      <c r="A37" s="166"/>
      <c r="B37" s="231" t="s">
        <v>50</v>
      </c>
      <c r="C37" s="232" t="s">
        <v>51</v>
      </c>
      <c r="D37" s="233"/>
      <c r="E37" s="232" t="s">
        <v>164</v>
      </c>
      <c r="F37" s="166"/>
      <c r="G37" s="166"/>
      <c r="H37" s="165" t="s">
        <v>233</v>
      </c>
      <c r="I37" s="166"/>
      <c r="J37" s="166" t="s">
        <v>120</v>
      </c>
      <c r="K37" s="231" t="s">
        <v>47</v>
      </c>
      <c r="L37" s="234" t="s">
        <v>4</v>
      </c>
      <c r="M37" s="159" t="s">
        <v>5</v>
      </c>
      <c r="N37" s="166"/>
      <c r="O37" s="166"/>
      <c r="P37" s="166"/>
      <c r="Q37" s="166"/>
      <c r="R37" s="166"/>
      <c r="S37" s="166"/>
      <c r="T37" s="166"/>
      <c r="U37" s="163">
        <v>19529</v>
      </c>
      <c r="V37" s="235" t="s">
        <v>21</v>
      </c>
      <c r="W37" s="231" t="s">
        <v>39</v>
      </c>
      <c r="X37" s="166"/>
      <c r="Y37" s="231">
        <v>19803</v>
      </c>
      <c r="Z37" s="164" t="s">
        <v>156</v>
      </c>
      <c r="AA37" s="164" t="s">
        <v>158</v>
      </c>
      <c r="AB37" s="231" t="s">
        <v>129</v>
      </c>
      <c r="AC37" s="231"/>
      <c r="AD37" s="231" t="s">
        <v>276</v>
      </c>
      <c r="AE37" s="231" t="s">
        <v>278</v>
      </c>
      <c r="AF37" s="231" t="s">
        <v>123</v>
      </c>
      <c r="AG37" s="236">
        <v>0.25</v>
      </c>
      <c r="AH37" s="237">
        <v>0.5</v>
      </c>
      <c r="AI37" s="238" t="s">
        <v>5</v>
      </c>
      <c r="AJ37" s="239"/>
      <c r="AK37" s="232" t="s">
        <v>125</v>
      </c>
      <c r="AL37" s="232" t="s">
        <v>127</v>
      </c>
      <c r="AM37" s="233"/>
    </row>
    <row r="38" spans="1:39">
      <c r="A38" s="175" t="s">
        <v>32</v>
      </c>
      <c r="B38" s="176" t="s">
        <v>103</v>
      </c>
      <c r="C38" s="176" t="s">
        <v>104</v>
      </c>
      <c r="D38" s="177" t="s">
        <v>244</v>
      </c>
      <c r="E38" s="176" t="s">
        <v>181</v>
      </c>
      <c r="F38" s="178">
        <v>13</v>
      </c>
      <c r="G38" s="178" t="s">
        <v>248</v>
      </c>
      <c r="H38" s="178" t="s">
        <v>231</v>
      </c>
      <c r="I38" s="178" t="s">
        <v>118</v>
      </c>
      <c r="J38" s="178" t="s">
        <v>121</v>
      </c>
      <c r="K38" s="179">
        <v>97472</v>
      </c>
      <c r="L38" s="240">
        <v>1</v>
      </c>
      <c r="M38" s="179">
        <v>1949</v>
      </c>
      <c r="N38" s="179">
        <v>20956</v>
      </c>
      <c r="O38" s="179">
        <v>69921</v>
      </c>
      <c r="P38" s="179">
        <v>34115</v>
      </c>
      <c r="Q38" s="179">
        <v>13646</v>
      </c>
      <c r="R38" s="179">
        <v>27236</v>
      </c>
      <c r="S38" s="179">
        <v>13630</v>
      </c>
      <c r="T38" s="179">
        <v>5184</v>
      </c>
      <c r="U38" s="179">
        <v>19655</v>
      </c>
      <c r="V38" s="179">
        <v>0</v>
      </c>
      <c r="W38" s="179">
        <v>0</v>
      </c>
      <c r="X38" s="179"/>
      <c r="Y38" s="179"/>
      <c r="Z38" s="179"/>
      <c r="AA38" s="179"/>
      <c r="AB38" s="179">
        <v>172813</v>
      </c>
      <c r="AC38" s="179"/>
      <c r="AD38" s="179"/>
      <c r="AE38" s="179"/>
      <c r="AF38" s="176">
        <v>0</v>
      </c>
      <c r="AG38" s="178"/>
      <c r="AH38" s="178"/>
      <c r="AI38" s="179">
        <v>0</v>
      </c>
      <c r="AJ38" s="179">
        <f>K38+M38+N38+O38+P38+Q38+R38+S38+T38+U38+V38+W38+Z38+AA38+AB38+AC38+AE38+AI38</f>
        <v>476577</v>
      </c>
      <c r="AK38" s="182">
        <v>39815</v>
      </c>
      <c r="AL38" s="182">
        <v>40908</v>
      </c>
      <c r="AM38" s="247" t="s">
        <v>263</v>
      </c>
    </row>
    <row r="39" spans="1:39">
      <c r="A39" s="184" t="s">
        <v>32</v>
      </c>
      <c r="B39" s="185" t="s">
        <v>58</v>
      </c>
      <c r="C39" s="185" t="s">
        <v>105</v>
      </c>
      <c r="D39" s="186" t="s">
        <v>245</v>
      </c>
      <c r="E39" s="185" t="s">
        <v>182</v>
      </c>
      <c r="F39" s="187">
        <v>13</v>
      </c>
      <c r="G39" s="187" t="s">
        <v>249</v>
      </c>
      <c r="H39" s="187" t="s">
        <v>227</v>
      </c>
      <c r="I39" s="187" t="s">
        <v>118</v>
      </c>
      <c r="J39" s="187" t="s">
        <v>121</v>
      </c>
      <c r="K39" s="188">
        <v>194943</v>
      </c>
      <c r="L39" s="193">
        <v>1</v>
      </c>
      <c r="M39" s="188">
        <v>3899</v>
      </c>
      <c r="N39" s="188">
        <v>41913</v>
      </c>
      <c r="O39" s="188">
        <v>139841</v>
      </c>
      <c r="P39" s="188">
        <v>68230</v>
      </c>
      <c r="Q39" s="188">
        <v>27292</v>
      </c>
      <c r="R39" s="188">
        <v>54472</v>
      </c>
      <c r="S39" s="188">
        <v>27260</v>
      </c>
      <c r="T39" s="188">
        <v>10367</v>
      </c>
      <c r="U39" s="188">
        <v>39310</v>
      </c>
      <c r="V39" s="188">
        <v>0</v>
      </c>
      <c r="W39" s="188">
        <v>0</v>
      </c>
      <c r="X39" s="188">
        <v>0</v>
      </c>
      <c r="Y39" s="188">
        <v>0</v>
      </c>
      <c r="Z39" s="188"/>
      <c r="AA39" s="188"/>
      <c r="AB39" s="188">
        <v>345626</v>
      </c>
      <c r="AC39" s="188"/>
      <c r="AD39" s="188">
        <v>79095</v>
      </c>
      <c r="AE39" s="188">
        <v>66165</v>
      </c>
      <c r="AF39" s="185">
        <v>0</v>
      </c>
      <c r="AG39" s="187"/>
      <c r="AH39" s="187"/>
      <c r="AI39" s="188">
        <v>0</v>
      </c>
      <c r="AJ39" s="188">
        <f>K39+M39+N39+O39+P39+Q39+R39+S39+T39+U39+V39+W39+Z39+AA39+AB39+AC39+AE39+AI39+AD39</f>
        <v>1098413</v>
      </c>
      <c r="AK39" s="191">
        <v>39797</v>
      </c>
      <c r="AL39" s="191">
        <v>40908</v>
      </c>
      <c r="AM39" s="248"/>
    </row>
    <row r="40" spans="1:39">
      <c r="A40" s="184" t="s">
        <v>243</v>
      </c>
      <c r="B40" s="185" t="s">
        <v>76</v>
      </c>
      <c r="C40" s="185" t="s">
        <v>83</v>
      </c>
      <c r="D40" s="186" t="s">
        <v>246</v>
      </c>
      <c r="E40" s="185" t="s">
        <v>183</v>
      </c>
      <c r="F40" s="187">
        <v>15</v>
      </c>
      <c r="G40" s="187" t="s">
        <v>250</v>
      </c>
      <c r="H40" s="187" t="s">
        <v>238</v>
      </c>
      <c r="I40" s="187" t="s">
        <v>118</v>
      </c>
      <c r="J40" s="187" t="s">
        <v>121</v>
      </c>
      <c r="K40" s="188">
        <v>167270</v>
      </c>
      <c r="L40" s="193">
        <v>3</v>
      </c>
      <c r="M40" s="188">
        <v>10036</v>
      </c>
      <c r="N40" s="188">
        <v>35963</v>
      </c>
      <c r="O40" s="188">
        <v>84846</v>
      </c>
      <c r="P40" s="188">
        <v>58545</v>
      </c>
      <c r="Q40" s="188">
        <v>23418</v>
      </c>
      <c r="R40" s="188">
        <v>46534</v>
      </c>
      <c r="S40" s="188">
        <v>15939</v>
      </c>
      <c r="T40" s="188">
        <v>5997</v>
      </c>
      <c r="U40" s="188">
        <v>39310</v>
      </c>
      <c r="V40" s="188">
        <v>0</v>
      </c>
      <c r="W40" s="188">
        <v>0</v>
      </c>
      <c r="X40" s="188">
        <v>0</v>
      </c>
      <c r="Y40" s="188">
        <v>0</v>
      </c>
      <c r="Z40" s="188"/>
      <c r="AA40" s="188"/>
      <c r="AB40" s="188">
        <v>345626</v>
      </c>
      <c r="AC40" s="188"/>
      <c r="AD40" s="188"/>
      <c r="AE40" s="188"/>
      <c r="AF40" s="188">
        <v>0</v>
      </c>
      <c r="AG40" s="187">
        <v>40</v>
      </c>
      <c r="AH40" s="187">
        <v>0</v>
      </c>
      <c r="AI40" s="188">
        <v>66346</v>
      </c>
      <c r="AJ40" s="188">
        <f t="shared" ref="AJ40:AJ42" si="3">K40+M40+N40+O40+P40+Q40+R40+S40+T40+U40+V40+W40+Z40+AA40+AB40+AC40+AE40+AI40</f>
        <v>899830</v>
      </c>
      <c r="AK40" s="191">
        <v>37987</v>
      </c>
      <c r="AL40" s="191">
        <v>40908</v>
      </c>
      <c r="AM40" s="248"/>
    </row>
    <row r="41" spans="1:39">
      <c r="A41" s="184" t="s">
        <v>34</v>
      </c>
      <c r="B41" s="185" t="s">
        <v>107</v>
      </c>
      <c r="C41" s="185" t="s">
        <v>108</v>
      </c>
      <c r="D41" s="186" t="s">
        <v>247</v>
      </c>
      <c r="E41" s="185" t="s">
        <v>184</v>
      </c>
      <c r="F41" s="187">
        <v>15</v>
      </c>
      <c r="G41" s="187" t="s">
        <v>251</v>
      </c>
      <c r="H41" s="187" t="s">
        <v>238</v>
      </c>
      <c r="I41" s="187" t="s">
        <v>118</v>
      </c>
      <c r="J41" s="187" t="s">
        <v>121</v>
      </c>
      <c r="K41" s="188">
        <v>167270</v>
      </c>
      <c r="L41" s="193">
        <v>3</v>
      </c>
      <c r="M41" s="188">
        <v>10036</v>
      </c>
      <c r="N41" s="188">
        <v>35963</v>
      </c>
      <c r="O41" s="188">
        <v>84846</v>
      </c>
      <c r="P41" s="188">
        <v>58545</v>
      </c>
      <c r="Q41" s="188">
        <v>23418</v>
      </c>
      <c r="R41" s="188">
        <v>46534</v>
      </c>
      <c r="S41" s="188">
        <v>15939</v>
      </c>
      <c r="T41" s="188">
        <v>5997</v>
      </c>
      <c r="U41" s="188">
        <v>39310</v>
      </c>
      <c r="V41" s="188">
        <v>0</v>
      </c>
      <c r="W41" s="188">
        <v>6400</v>
      </c>
      <c r="X41" s="188">
        <v>0</v>
      </c>
      <c r="Y41" s="188">
        <v>0</v>
      </c>
      <c r="Z41" s="188"/>
      <c r="AA41" s="188"/>
      <c r="AB41" s="188">
        <v>345626</v>
      </c>
      <c r="AC41" s="188"/>
      <c r="AD41" s="188">
        <v>79095</v>
      </c>
      <c r="AE41" s="188">
        <v>22055</v>
      </c>
      <c r="AF41" s="185">
        <v>0</v>
      </c>
      <c r="AG41" s="187"/>
      <c r="AH41" s="187"/>
      <c r="AI41" s="188">
        <v>0</v>
      </c>
      <c r="AJ41" s="188">
        <f>K41+M41+N41+O41+P41+Q41+R41+S41+T41+U41+V41+W41+Z41+AA41+AB41+AC41+AE41+AI41+AD41</f>
        <v>941034</v>
      </c>
      <c r="AK41" s="191">
        <v>38718</v>
      </c>
      <c r="AL41" s="191">
        <v>40908</v>
      </c>
      <c r="AM41" s="248"/>
    </row>
    <row r="42" spans="1:39" ht="15.75" thickBot="1">
      <c r="A42" s="241" t="s">
        <v>34</v>
      </c>
      <c r="B42" s="196" t="s">
        <v>257</v>
      </c>
      <c r="C42" s="196" t="s">
        <v>258</v>
      </c>
      <c r="D42" s="196" t="s">
        <v>259</v>
      </c>
      <c r="E42" s="196" t="s">
        <v>260</v>
      </c>
      <c r="F42" s="242">
        <v>13</v>
      </c>
      <c r="G42" s="242" t="s">
        <v>261</v>
      </c>
      <c r="H42" s="242" t="s">
        <v>262</v>
      </c>
      <c r="I42" s="242" t="s">
        <v>118</v>
      </c>
      <c r="J42" s="242" t="s">
        <v>121</v>
      </c>
      <c r="K42" s="243">
        <v>97472</v>
      </c>
      <c r="L42" s="244">
        <v>0</v>
      </c>
      <c r="M42" s="243">
        <v>0</v>
      </c>
      <c r="N42" s="243">
        <v>20956</v>
      </c>
      <c r="O42" s="243">
        <v>69921</v>
      </c>
      <c r="P42" s="243">
        <v>34115</v>
      </c>
      <c r="Q42" s="243">
        <v>13646</v>
      </c>
      <c r="R42" s="243">
        <v>27236</v>
      </c>
      <c r="S42" s="243">
        <v>13630</v>
      </c>
      <c r="T42" s="243">
        <v>5184</v>
      </c>
      <c r="U42" s="243">
        <v>19655</v>
      </c>
      <c r="V42" s="243">
        <v>0</v>
      </c>
      <c r="W42" s="243">
        <v>0</v>
      </c>
      <c r="X42" s="243">
        <v>0</v>
      </c>
      <c r="Y42" s="243">
        <v>0</v>
      </c>
      <c r="Z42" s="243">
        <v>0</v>
      </c>
      <c r="AA42" s="243">
        <v>0</v>
      </c>
      <c r="AB42" s="243">
        <v>172813</v>
      </c>
      <c r="AC42" s="243">
        <v>0</v>
      </c>
      <c r="AD42" s="243"/>
      <c r="AE42" s="243">
        <v>0</v>
      </c>
      <c r="AF42" s="196">
        <v>0</v>
      </c>
      <c r="AG42" s="246">
        <v>30</v>
      </c>
      <c r="AH42" s="246">
        <v>0</v>
      </c>
      <c r="AI42" s="243">
        <v>66076</v>
      </c>
      <c r="AJ42" s="198">
        <f t="shared" si="3"/>
        <v>540704</v>
      </c>
      <c r="AK42" s="245">
        <v>40909</v>
      </c>
      <c r="AL42" s="245">
        <v>41274</v>
      </c>
      <c r="AM42" s="249" t="s">
        <v>263</v>
      </c>
    </row>
  </sheetData>
  <mergeCells count="9">
    <mergeCell ref="A35:AM35"/>
    <mergeCell ref="L36:M36"/>
    <mergeCell ref="AG36:AI36"/>
    <mergeCell ref="A5:AL5"/>
    <mergeCell ref="L6:M6"/>
    <mergeCell ref="AG6:AI6"/>
    <mergeCell ref="A28:AL28"/>
    <mergeCell ref="L29:M29"/>
    <mergeCell ref="AG29:AI29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2:AM38"/>
  <sheetViews>
    <sheetView topLeftCell="A9" workbookViewId="0">
      <selection activeCell="A28" sqref="A28:AM38"/>
    </sheetView>
  </sheetViews>
  <sheetFormatPr baseColWidth="10" defaultRowHeight="15"/>
  <sheetData>
    <row r="2" spans="1:39" ht="15.75" thickBot="1"/>
    <row r="3" spans="1:39" ht="21.75" thickBot="1">
      <c r="C3" s="140" t="s">
        <v>280</v>
      </c>
      <c r="D3" s="141">
        <v>2012</v>
      </c>
      <c r="E3" s="142"/>
      <c r="F3" s="139"/>
      <c r="G3" s="139"/>
    </row>
    <row r="4" spans="1:39" ht="21.75" thickBot="1">
      <c r="A4" s="479" t="s">
        <v>254</v>
      </c>
      <c r="B4" s="464"/>
      <c r="C4" s="464"/>
      <c r="D4" s="464"/>
      <c r="E4" s="464"/>
      <c r="F4" s="464"/>
      <c r="G4" s="464"/>
      <c r="H4" s="464"/>
      <c r="I4" s="464"/>
      <c r="J4" s="464"/>
      <c r="K4" s="464"/>
      <c r="L4" s="464"/>
      <c r="M4" s="464"/>
      <c r="N4" s="464"/>
      <c r="O4" s="464"/>
      <c r="P4" s="464"/>
      <c r="Q4" s="464"/>
      <c r="R4" s="464"/>
      <c r="S4" s="464"/>
      <c r="T4" s="464"/>
      <c r="U4" s="464"/>
      <c r="V4" s="464"/>
      <c r="W4" s="464"/>
      <c r="X4" s="464"/>
      <c r="Y4" s="464"/>
      <c r="Z4" s="464"/>
      <c r="AA4" s="464"/>
      <c r="AB4" s="464"/>
      <c r="AC4" s="464"/>
      <c r="AD4" s="464"/>
      <c r="AE4" s="464"/>
      <c r="AF4" s="464"/>
      <c r="AG4" s="464"/>
      <c r="AH4" s="464"/>
      <c r="AI4" s="464"/>
      <c r="AJ4" s="474"/>
      <c r="AK4" s="464"/>
      <c r="AL4" s="464"/>
    </row>
    <row r="5" spans="1:39">
      <c r="A5" s="143" t="s">
        <v>204</v>
      </c>
      <c r="B5" s="257" t="s">
        <v>49</v>
      </c>
      <c r="C5" s="145" t="s">
        <v>49</v>
      </c>
      <c r="D5" s="146" t="s">
        <v>206</v>
      </c>
      <c r="E5" s="147" t="s">
        <v>205</v>
      </c>
      <c r="F5" s="148" t="s">
        <v>1</v>
      </c>
      <c r="G5" s="148" t="s">
        <v>222</v>
      </c>
      <c r="H5" s="257" t="s">
        <v>232</v>
      </c>
      <c r="I5" s="149" t="s">
        <v>117</v>
      </c>
      <c r="J5" s="149" t="s">
        <v>119</v>
      </c>
      <c r="K5" s="258" t="s">
        <v>46</v>
      </c>
      <c r="L5" s="480" t="s">
        <v>3</v>
      </c>
      <c r="M5" s="481"/>
      <c r="N5" s="148" t="s">
        <v>6</v>
      </c>
      <c r="O5" s="148" t="s">
        <v>7</v>
      </c>
      <c r="P5" s="148" t="s">
        <v>8</v>
      </c>
      <c r="Q5" s="148" t="s">
        <v>9</v>
      </c>
      <c r="R5" s="148" t="s">
        <v>10</v>
      </c>
      <c r="S5" s="257" t="s">
        <v>11</v>
      </c>
      <c r="T5" s="143" t="s">
        <v>12</v>
      </c>
      <c r="U5" s="148" t="s">
        <v>144</v>
      </c>
      <c r="V5" s="153" t="s">
        <v>20</v>
      </c>
      <c r="W5" s="148" t="s">
        <v>38</v>
      </c>
      <c r="X5" s="154" t="s">
        <v>14</v>
      </c>
      <c r="Y5" s="154" t="s">
        <v>15</v>
      </c>
      <c r="Z5" s="154" t="s">
        <v>155</v>
      </c>
      <c r="AA5" s="148" t="s">
        <v>157</v>
      </c>
      <c r="AB5" s="148" t="s">
        <v>130</v>
      </c>
      <c r="AC5" s="148" t="s">
        <v>151</v>
      </c>
      <c r="AD5" s="148" t="s">
        <v>272</v>
      </c>
      <c r="AE5" s="148" t="s">
        <v>274</v>
      </c>
      <c r="AF5" s="148" t="s">
        <v>48</v>
      </c>
      <c r="AG5" s="480" t="s">
        <v>17</v>
      </c>
      <c r="AH5" s="482"/>
      <c r="AI5" s="482"/>
      <c r="AJ5" s="155" t="s">
        <v>18</v>
      </c>
      <c r="AK5" s="156" t="s">
        <v>124</v>
      </c>
      <c r="AL5" s="156" t="s">
        <v>126</v>
      </c>
      <c r="AM5" s="157" t="s">
        <v>135</v>
      </c>
    </row>
    <row r="6" spans="1:39" ht="15.75" thickBot="1">
      <c r="A6" s="158"/>
      <c r="B6" s="159" t="s">
        <v>50</v>
      </c>
      <c r="C6" s="160" t="s">
        <v>51</v>
      </c>
      <c r="D6" s="161"/>
      <c r="E6" s="162"/>
      <c r="F6" s="163"/>
      <c r="G6" s="164" t="s">
        <v>223</v>
      </c>
      <c r="H6" s="165" t="s">
        <v>233</v>
      </c>
      <c r="I6" s="166"/>
      <c r="J6" s="166" t="s">
        <v>120</v>
      </c>
      <c r="K6" s="167" t="s">
        <v>47</v>
      </c>
      <c r="L6" s="168" t="s">
        <v>4</v>
      </c>
      <c r="M6" s="168" t="s">
        <v>5</v>
      </c>
      <c r="N6" s="163"/>
      <c r="O6" s="163"/>
      <c r="P6" s="163"/>
      <c r="Q6" s="163"/>
      <c r="R6" s="163"/>
      <c r="S6" s="165"/>
      <c r="T6" s="158"/>
      <c r="U6" s="163"/>
      <c r="V6" s="169" t="s">
        <v>21</v>
      </c>
      <c r="W6" s="164" t="s">
        <v>39</v>
      </c>
      <c r="X6" s="163"/>
      <c r="Y6" s="164">
        <v>19803</v>
      </c>
      <c r="Z6" s="164" t="s">
        <v>156</v>
      </c>
      <c r="AA6" s="164" t="s">
        <v>158</v>
      </c>
      <c r="AB6" s="164" t="s">
        <v>129</v>
      </c>
      <c r="AC6" s="164"/>
      <c r="AD6" s="164"/>
      <c r="AE6" s="164" t="s">
        <v>273</v>
      </c>
      <c r="AF6" s="164" t="s">
        <v>123</v>
      </c>
      <c r="AG6" s="170">
        <v>0.25</v>
      </c>
      <c r="AH6" s="170">
        <v>0.5</v>
      </c>
      <c r="AI6" s="171" t="s">
        <v>5</v>
      </c>
      <c r="AJ6" s="172"/>
      <c r="AK6" s="173" t="s">
        <v>125</v>
      </c>
      <c r="AL6" s="173" t="s">
        <v>127</v>
      </c>
      <c r="AM6" s="174"/>
    </row>
    <row r="7" spans="1:39">
      <c r="A7" s="175" t="s">
        <v>22</v>
      </c>
      <c r="B7" s="176" t="s">
        <v>53</v>
      </c>
      <c r="C7" s="176" t="s">
        <v>54</v>
      </c>
      <c r="D7" s="177" t="s">
        <v>207</v>
      </c>
      <c r="E7" s="178" t="s">
        <v>165</v>
      </c>
      <c r="F7" s="178">
        <v>6</v>
      </c>
      <c r="G7" s="178" t="s">
        <v>22</v>
      </c>
      <c r="H7" s="178" t="s">
        <v>56</v>
      </c>
      <c r="I7" s="178" t="s">
        <v>118</v>
      </c>
      <c r="J7" s="178" t="s">
        <v>121</v>
      </c>
      <c r="K7" s="179">
        <v>365211</v>
      </c>
      <c r="L7" s="180">
        <v>13</v>
      </c>
      <c r="M7" s="179">
        <v>94955</v>
      </c>
      <c r="N7" s="179">
        <v>78520</v>
      </c>
      <c r="O7" s="179">
        <v>1007510</v>
      </c>
      <c r="P7" s="179">
        <v>127824</v>
      </c>
      <c r="Q7" s="179">
        <v>51130</v>
      </c>
      <c r="R7" s="179">
        <v>15084</v>
      </c>
      <c r="S7" s="179">
        <v>195453</v>
      </c>
      <c r="T7" s="179">
        <v>74483</v>
      </c>
      <c r="U7" s="179">
        <v>0</v>
      </c>
      <c r="V7" s="179">
        <v>0</v>
      </c>
      <c r="W7" s="179"/>
      <c r="X7" s="179">
        <v>0</v>
      </c>
      <c r="Y7" s="179"/>
      <c r="Z7" s="179"/>
      <c r="AA7" s="179"/>
      <c r="AB7" s="188"/>
      <c r="AC7" s="179"/>
      <c r="AD7" s="179"/>
      <c r="AE7" s="179"/>
      <c r="AF7" s="179">
        <v>1372721</v>
      </c>
      <c r="AG7" s="181"/>
      <c r="AH7" s="181"/>
      <c r="AI7" s="179"/>
      <c r="AJ7" s="179">
        <f t="shared" ref="AJ7" si="0">K7+M7+N7+O7+P7+Q7+R7+S7+T7+U7+V7+X7+Y7+AA7+AB7+AI7+AF7+AC7+Z7</f>
        <v>3382891</v>
      </c>
      <c r="AK7" s="182">
        <v>39788</v>
      </c>
      <c r="AL7" s="156" t="s">
        <v>136</v>
      </c>
      <c r="AM7" s="183"/>
    </row>
    <row r="8" spans="1:39">
      <c r="A8" s="184" t="s">
        <v>23</v>
      </c>
      <c r="B8" s="185" t="s">
        <v>57</v>
      </c>
      <c r="C8" s="185" t="s">
        <v>58</v>
      </c>
      <c r="D8" s="186" t="s">
        <v>208</v>
      </c>
      <c r="E8" s="187" t="s">
        <v>166</v>
      </c>
      <c r="F8" s="187">
        <v>8</v>
      </c>
      <c r="G8" s="187" t="s">
        <v>224</v>
      </c>
      <c r="H8" s="187" t="s">
        <v>59</v>
      </c>
      <c r="I8" s="187" t="s">
        <v>118</v>
      </c>
      <c r="J8" s="187" t="s">
        <v>121</v>
      </c>
      <c r="K8" s="188">
        <v>290658</v>
      </c>
      <c r="L8" s="189">
        <v>4</v>
      </c>
      <c r="M8" s="188">
        <v>23253</v>
      </c>
      <c r="N8" s="188">
        <v>62491</v>
      </c>
      <c r="O8" s="188">
        <v>580111</v>
      </c>
      <c r="P8" s="188">
        <v>101730</v>
      </c>
      <c r="Q8" s="188">
        <v>40692</v>
      </c>
      <c r="R8" s="188">
        <v>15084</v>
      </c>
      <c r="S8" s="188">
        <v>102802</v>
      </c>
      <c r="T8" s="188">
        <v>42383</v>
      </c>
      <c r="U8" s="188">
        <v>23793</v>
      </c>
      <c r="V8" s="188">
        <v>0</v>
      </c>
      <c r="W8" s="188"/>
      <c r="X8" s="188">
        <v>261231</v>
      </c>
      <c r="Y8" s="188">
        <v>174154</v>
      </c>
      <c r="Z8" s="188"/>
      <c r="AA8" s="188"/>
      <c r="AB8" s="188"/>
      <c r="AC8" s="188"/>
      <c r="AD8" s="188"/>
      <c r="AE8" s="188"/>
      <c r="AF8" s="188"/>
      <c r="AG8" s="190"/>
      <c r="AH8" s="190"/>
      <c r="AI8" s="188"/>
      <c r="AJ8" s="188">
        <f>K8+M8+N8+O8+P8+Q8+R8+S8+T8+U8+V8+X8+Y8+AA8+AB8+AI8+AF8+AC8+Z8+AE8+AD8</f>
        <v>1718382</v>
      </c>
      <c r="AK8" s="191">
        <v>37622</v>
      </c>
      <c r="AL8" s="173" t="s">
        <v>136</v>
      </c>
      <c r="AM8" s="192"/>
    </row>
    <row r="9" spans="1:39">
      <c r="A9" s="184" t="s">
        <v>23</v>
      </c>
      <c r="B9" s="185" t="s">
        <v>64</v>
      </c>
      <c r="C9" s="185" t="s">
        <v>65</v>
      </c>
      <c r="D9" s="186" t="s">
        <v>209</v>
      </c>
      <c r="E9" s="187" t="s">
        <v>167</v>
      </c>
      <c r="F9" s="187">
        <v>10</v>
      </c>
      <c r="G9" s="187" t="s">
        <v>26</v>
      </c>
      <c r="H9" s="187" t="s">
        <v>231</v>
      </c>
      <c r="I9" s="187" t="s">
        <v>118</v>
      </c>
      <c r="J9" s="187" t="s">
        <v>121</v>
      </c>
      <c r="K9" s="188">
        <v>245556</v>
      </c>
      <c r="L9" s="189">
        <v>4</v>
      </c>
      <c r="M9" s="188">
        <v>19644</v>
      </c>
      <c r="N9" s="188">
        <v>52795</v>
      </c>
      <c r="O9" s="188">
        <v>336933</v>
      </c>
      <c r="P9" s="188">
        <v>85945</v>
      </c>
      <c r="Q9" s="188">
        <v>34378</v>
      </c>
      <c r="R9" s="188">
        <v>15084</v>
      </c>
      <c r="S9" s="188">
        <v>58574</v>
      </c>
      <c r="T9" s="188">
        <v>24163</v>
      </c>
      <c r="U9" s="188">
        <v>23793</v>
      </c>
      <c r="V9" s="188">
        <v>0</v>
      </c>
      <c r="W9" s="188"/>
      <c r="X9" s="188">
        <v>0</v>
      </c>
      <c r="Y9" s="188">
        <v>0</v>
      </c>
      <c r="Z9" s="188"/>
      <c r="AA9" s="188"/>
      <c r="AB9" s="188"/>
      <c r="AC9" s="188"/>
      <c r="AD9" s="188"/>
      <c r="AE9" s="188"/>
      <c r="AF9" s="188"/>
      <c r="AG9" s="190"/>
      <c r="AH9" s="190"/>
      <c r="AI9" s="188"/>
      <c r="AJ9" s="188">
        <f t="shared" ref="AJ9:AJ14" si="1">K9+M9+N9+O9+P9+Q9+R9+S9+T9+U9+V9+X9+Y9+AA9+AB9+AI9+AF9+AC9+Z9+AE9</f>
        <v>896865</v>
      </c>
      <c r="AK9" s="191">
        <v>37622</v>
      </c>
      <c r="AL9" s="173" t="s">
        <v>136</v>
      </c>
      <c r="AM9" s="192"/>
    </row>
    <row r="10" spans="1:39">
      <c r="A10" s="184" t="s">
        <v>23</v>
      </c>
      <c r="B10" s="185" t="s">
        <v>68</v>
      </c>
      <c r="C10" s="185" t="s">
        <v>69</v>
      </c>
      <c r="D10" s="186" t="s">
        <v>210</v>
      </c>
      <c r="E10" s="187" t="s">
        <v>168</v>
      </c>
      <c r="F10" s="187">
        <v>10</v>
      </c>
      <c r="G10" s="187" t="s">
        <v>27</v>
      </c>
      <c r="H10" s="187" t="s">
        <v>56</v>
      </c>
      <c r="I10" s="187" t="s">
        <v>118</v>
      </c>
      <c r="J10" s="187" t="s">
        <v>121</v>
      </c>
      <c r="K10" s="188">
        <v>245556</v>
      </c>
      <c r="L10" s="189">
        <v>0</v>
      </c>
      <c r="M10" s="188">
        <v>0</v>
      </c>
      <c r="N10" s="188">
        <v>52795</v>
      </c>
      <c r="O10" s="188">
        <v>336933</v>
      </c>
      <c r="P10" s="188">
        <v>85945</v>
      </c>
      <c r="Q10" s="188">
        <v>34378</v>
      </c>
      <c r="R10" s="188">
        <v>15084</v>
      </c>
      <c r="S10" s="188">
        <v>58574</v>
      </c>
      <c r="T10" s="188">
        <v>24163</v>
      </c>
      <c r="U10" s="188">
        <v>23793</v>
      </c>
      <c r="V10" s="188">
        <v>0</v>
      </c>
      <c r="W10" s="188"/>
      <c r="X10" s="188">
        <v>0</v>
      </c>
      <c r="Y10" s="188">
        <v>0</v>
      </c>
      <c r="Z10" s="188"/>
      <c r="AA10" s="188"/>
      <c r="AB10" s="188"/>
      <c r="AC10" s="188"/>
      <c r="AD10" s="188"/>
      <c r="AE10" s="188"/>
      <c r="AF10" s="188"/>
      <c r="AG10" s="190">
        <v>24</v>
      </c>
      <c r="AH10" s="190">
        <v>11</v>
      </c>
      <c r="AI10" s="188">
        <v>142557</v>
      </c>
      <c r="AJ10" s="188">
        <f>K10+M10+N10+O10+P10+Q10+R10+S10+T10+U10+V10+X10+Y10+AA10+AB10+AI10+AF10+AC10+Z10+AE10+AD10</f>
        <v>1019778</v>
      </c>
      <c r="AK10" s="191">
        <v>40560</v>
      </c>
      <c r="AL10" s="173" t="s">
        <v>136</v>
      </c>
      <c r="AM10" s="192"/>
    </row>
    <row r="11" spans="1:39">
      <c r="A11" s="184" t="s">
        <v>23</v>
      </c>
      <c r="B11" s="185" t="s">
        <v>71</v>
      </c>
      <c r="C11" s="185" t="s">
        <v>72</v>
      </c>
      <c r="D11" s="186" t="s">
        <v>211</v>
      </c>
      <c r="E11" s="187" t="s">
        <v>169</v>
      </c>
      <c r="F11" s="187">
        <v>10</v>
      </c>
      <c r="G11" s="187" t="s">
        <v>28</v>
      </c>
      <c r="H11" s="187" t="s">
        <v>234</v>
      </c>
      <c r="I11" s="187" t="s">
        <v>118</v>
      </c>
      <c r="J11" s="187" t="s">
        <v>121</v>
      </c>
      <c r="K11" s="188">
        <v>245556</v>
      </c>
      <c r="L11" s="189">
        <v>8</v>
      </c>
      <c r="M11" s="188">
        <v>39289</v>
      </c>
      <c r="N11" s="188">
        <v>52795</v>
      </c>
      <c r="O11" s="188">
        <v>336933</v>
      </c>
      <c r="P11" s="188">
        <v>85945</v>
      </c>
      <c r="Q11" s="188">
        <v>34378</v>
      </c>
      <c r="R11" s="188">
        <v>15084</v>
      </c>
      <c r="S11" s="188">
        <v>58574</v>
      </c>
      <c r="T11" s="188">
        <v>24163</v>
      </c>
      <c r="U11" s="188">
        <v>23793</v>
      </c>
      <c r="V11" s="188">
        <v>0</v>
      </c>
      <c r="W11" s="188"/>
      <c r="X11" s="188">
        <v>0</v>
      </c>
      <c r="Y11" s="188"/>
      <c r="Z11" s="188"/>
      <c r="AA11" s="188"/>
      <c r="AB11" s="188"/>
      <c r="AC11" s="188"/>
      <c r="AD11" s="188">
        <v>52730</v>
      </c>
      <c r="AE11" s="188"/>
      <c r="AF11" s="188"/>
      <c r="AG11" s="190">
        <v>24</v>
      </c>
      <c r="AH11" s="190">
        <v>0</v>
      </c>
      <c r="AI11" s="188">
        <v>91972</v>
      </c>
      <c r="AJ11" s="188">
        <f>K11+M11+N11+O11+P11+Q11+R11+S11+T11+U11+V11+X11+Y11+AA11+AB11+AI11+AF11+AC11+Z11+AE11+AD11</f>
        <v>1061212</v>
      </c>
      <c r="AK11" s="191">
        <v>34700</v>
      </c>
      <c r="AL11" s="173" t="s">
        <v>136</v>
      </c>
      <c r="AM11" s="192"/>
    </row>
    <row r="12" spans="1:39">
      <c r="A12" s="184" t="s">
        <v>29</v>
      </c>
      <c r="B12" s="185" t="s">
        <v>75</v>
      </c>
      <c r="C12" s="185" t="s">
        <v>76</v>
      </c>
      <c r="D12" s="186" t="s">
        <v>212</v>
      </c>
      <c r="E12" s="187" t="s">
        <v>170</v>
      </c>
      <c r="F12" s="187">
        <v>11</v>
      </c>
      <c r="G12" s="187" t="s">
        <v>225</v>
      </c>
      <c r="H12" s="187" t="s">
        <v>231</v>
      </c>
      <c r="I12" s="187" t="s">
        <v>118</v>
      </c>
      <c r="J12" s="187" t="s">
        <v>121</v>
      </c>
      <c r="K12" s="188">
        <v>227316</v>
      </c>
      <c r="L12" s="189">
        <v>4</v>
      </c>
      <c r="M12" s="188">
        <v>18185</v>
      </c>
      <c r="N12" s="188">
        <v>48873</v>
      </c>
      <c r="O12" s="188">
        <v>254591</v>
      </c>
      <c r="P12" s="188">
        <v>79561</v>
      </c>
      <c r="Q12" s="188">
        <v>31824</v>
      </c>
      <c r="R12" s="188">
        <v>15084</v>
      </c>
      <c r="S12" s="188">
        <v>43658</v>
      </c>
      <c r="T12" s="188">
        <v>17985</v>
      </c>
      <c r="U12" s="188">
        <v>23793</v>
      </c>
      <c r="V12" s="188">
        <v>0</v>
      </c>
      <c r="W12" s="188"/>
      <c r="X12" s="188">
        <v>0</v>
      </c>
      <c r="Y12" s="188">
        <v>0</v>
      </c>
      <c r="Z12" s="188"/>
      <c r="AA12" s="188"/>
      <c r="AB12" s="188"/>
      <c r="AC12" s="188"/>
      <c r="AD12" s="188"/>
      <c r="AE12" s="188"/>
      <c r="AF12" s="188"/>
      <c r="AG12" s="190">
        <v>24</v>
      </c>
      <c r="AH12" s="190">
        <v>0</v>
      </c>
      <c r="AI12" s="188">
        <v>76091</v>
      </c>
      <c r="AJ12" s="188">
        <f t="shared" si="1"/>
        <v>836961</v>
      </c>
      <c r="AK12" s="191">
        <v>37641</v>
      </c>
      <c r="AL12" s="173" t="s">
        <v>136</v>
      </c>
      <c r="AM12" s="192"/>
    </row>
    <row r="13" spans="1:39">
      <c r="A13" s="184" t="s">
        <v>29</v>
      </c>
      <c r="B13" s="185" t="s">
        <v>78</v>
      </c>
      <c r="C13" s="185" t="s">
        <v>79</v>
      </c>
      <c r="D13" s="186" t="s">
        <v>213</v>
      </c>
      <c r="E13" s="187" t="s">
        <v>171</v>
      </c>
      <c r="F13" s="187">
        <v>11</v>
      </c>
      <c r="G13" s="187" t="s">
        <v>226</v>
      </c>
      <c r="H13" s="187" t="s">
        <v>229</v>
      </c>
      <c r="I13" s="187" t="s">
        <v>118</v>
      </c>
      <c r="J13" s="187" t="s">
        <v>121</v>
      </c>
      <c r="K13" s="188">
        <v>227316</v>
      </c>
      <c r="L13" s="189">
        <v>15</v>
      </c>
      <c r="M13" s="188">
        <v>68195</v>
      </c>
      <c r="N13" s="188">
        <v>48873</v>
      </c>
      <c r="O13" s="188">
        <v>254591</v>
      </c>
      <c r="P13" s="188">
        <v>79561</v>
      </c>
      <c r="Q13" s="188">
        <v>31824</v>
      </c>
      <c r="R13" s="188">
        <v>15084</v>
      </c>
      <c r="S13" s="188">
        <v>43658</v>
      </c>
      <c r="T13" s="188">
        <v>17985</v>
      </c>
      <c r="U13" s="188">
        <v>23793</v>
      </c>
      <c r="V13" s="188">
        <v>13620</v>
      </c>
      <c r="W13" s="188"/>
      <c r="X13" s="188">
        <v>0</v>
      </c>
      <c r="Y13" s="188">
        <v>0</v>
      </c>
      <c r="Z13" s="188"/>
      <c r="AA13" s="188"/>
      <c r="AB13" s="188"/>
      <c r="AC13" s="188"/>
      <c r="AD13" s="188"/>
      <c r="AE13" s="188"/>
      <c r="AF13" s="188"/>
      <c r="AG13" s="190">
        <v>29</v>
      </c>
      <c r="AH13" s="190">
        <v>6</v>
      </c>
      <c r="AI13" s="188">
        <v>114770</v>
      </c>
      <c r="AJ13" s="188">
        <f t="shared" si="1"/>
        <v>939270</v>
      </c>
      <c r="AK13" s="191">
        <v>29587</v>
      </c>
      <c r="AL13" s="173" t="s">
        <v>136</v>
      </c>
      <c r="AM13" s="192"/>
    </row>
    <row r="14" spans="1:39">
      <c r="A14" s="184" t="s">
        <v>32</v>
      </c>
      <c r="B14" s="185" t="s">
        <v>82</v>
      </c>
      <c r="C14" s="185" t="s">
        <v>83</v>
      </c>
      <c r="D14" s="186" t="s">
        <v>214</v>
      </c>
      <c r="E14" s="187" t="s">
        <v>172</v>
      </c>
      <c r="F14" s="187">
        <v>13</v>
      </c>
      <c r="G14" s="187" t="s">
        <v>235</v>
      </c>
      <c r="H14" s="187" t="s">
        <v>240</v>
      </c>
      <c r="I14" s="187" t="s">
        <v>118</v>
      </c>
      <c r="J14" s="187" t="s">
        <v>121</v>
      </c>
      <c r="K14" s="188">
        <v>194943</v>
      </c>
      <c r="L14" s="189">
        <v>14</v>
      </c>
      <c r="M14" s="188">
        <v>54584</v>
      </c>
      <c r="N14" s="188">
        <v>41913</v>
      </c>
      <c r="O14" s="188">
        <v>139841</v>
      </c>
      <c r="P14" s="188">
        <v>68230</v>
      </c>
      <c r="Q14" s="188">
        <v>27292</v>
      </c>
      <c r="R14" s="188">
        <v>54472</v>
      </c>
      <c r="S14" s="188">
        <v>27260</v>
      </c>
      <c r="T14" s="188">
        <v>10367</v>
      </c>
      <c r="U14" s="188">
        <v>39310</v>
      </c>
      <c r="V14" s="188">
        <v>0</v>
      </c>
      <c r="W14" s="188"/>
      <c r="X14" s="188">
        <v>0</v>
      </c>
      <c r="Y14" s="188">
        <v>0</v>
      </c>
      <c r="Z14" s="188"/>
      <c r="AA14" s="188"/>
      <c r="AB14" s="188"/>
      <c r="AC14" s="188"/>
      <c r="AD14" s="188"/>
      <c r="AE14" s="188"/>
      <c r="AF14" s="188"/>
      <c r="AG14" s="190"/>
      <c r="AH14" s="190"/>
      <c r="AI14" s="188"/>
      <c r="AJ14" s="188">
        <f t="shared" si="1"/>
        <v>658212</v>
      </c>
      <c r="AK14" s="191">
        <v>30682</v>
      </c>
      <c r="AL14" s="173" t="s">
        <v>136</v>
      </c>
      <c r="AM14" s="192"/>
    </row>
    <row r="15" spans="1:39">
      <c r="A15" s="184" t="s">
        <v>34</v>
      </c>
      <c r="B15" s="185" t="s">
        <v>85</v>
      </c>
      <c r="C15" s="185" t="s">
        <v>86</v>
      </c>
      <c r="D15" s="186" t="s">
        <v>215</v>
      </c>
      <c r="E15" s="187" t="s">
        <v>173</v>
      </c>
      <c r="F15" s="187">
        <v>14</v>
      </c>
      <c r="G15" s="187" t="s">
        <v>228</v>
      </c>
      <c r="H15" s="187" t="s">
        <v>236</v>
      </c>
      <c r="I15" s="187" t="s">
        <v>118</v>
      </c>
      <c r="J15" s="187" t="s">
        <v>121</v>
      </c>
      <c r="K15" s="188">
        <v>180528</v>
      </c>
      <c r="L15" s="189">
        <v>15</v>
      </c>
      <c r="M15" s="188">
        <v>54158</v>
      </c>
      <c r="N15" s="188">
        <v>38814</v>
      </c>
      <c r="O15" s="188">
        <v>105633</v>
      </c>
      <c r="P15" s="188">
        <v>63185</v>
      </c>
      <c r="Q15" s="188">
        <v>25274</v>
      </c>
      <c r="R15" s="188">
        <v>54037</v>
      </c>
      <c r="S15" s="188">
        <v>20553</v>
      </c>
      <c r="T15" s="188">
        <v>7666</v>
      </c>
      <c r="U15" s="188">
        <v>39310</v>
      </c>
      <c r="V15" s="188">
        <v>0</v>
      </c>
      <c r="W15" s="188"/>
      <c r="X15" s="188">
        <v>0</v>
      </c>
      <c r="Y15" s="188">
        <v>0</v>
      </c>
      <c r="Z15" s="188"/>
      <c r="AA15" s="188"/>
      <c r="AB15" s="188"/>
      <c r="AC15" s="188"/>
      <c r="AD15" s="188">
        <v>26365</v>
      </c>
      <c r="AE15" s="188">
        <v>22055</v>
      </c>
      <c r="AF15" s="188"/>
      <c r="AG15" s="190">
        <v>19</v>
      </c>
      <c r="AH15" s="190">
        <v>21</v>
      </c>
      <c r="AI15" s="188">
        <v>83212</v>
      </c>
      <c r="AJ15" s="188">
        <f>K15+M15+N15+O15+P15+Q15+R15+S15+T15+U15+V15+X15+Y15+AA15+AB15+AI15+AF15+AC15+Z15+AE15+AD15</f>
        <v>720790</v>
      </c>
      <c r="AK15" s="191">
        <v>29221</v>
      </c>
      <c r="AL15" s="173" t="s">
        <v>136</v>
      </c>
      <c r="AM15" s="192"/>
    </row>
    <row r="16" spans="1:39">
      <c r="A16" s="184" t="s">
        <v>32</v>
      </c>
      <c r="B16" s="185" t="s">
        <v>88</v>
      </c>
      <c r="C16" s="185" t="s">
        <v>89</v>
      </c>
      <c r="D16" s="186" t="s">
        <v>216</v>
      </c>
      <c r="E16" s="187" t="s">
        <v>174</v>
      </c>
      <c r="F16" s="187">
        <v>15</v>
      </c>
      <c r="G16" s="187" t="s">
        <v>230</v>
      </c>
      <c r="H16" s="187" t="s">
        <v>229</v>
      </c>
      <c r="I16" s="187" t="s">
        <v>118</v>
      </c>
      <c r="J16" s="187" t="s">
        <v>121</v>
      </c>
      <c r="K16" s="188">
        <v>167270</v>
      </c>
      <c r="L16" s="189">
        <v>12</v>
      </c>
      <c r="M16" s="188">
        <v>40145</v>
      </c>
      <c r="N16" s="188">
        <v>35963</v>
      </c>
      <c r="O16" s="188">
        <v>84846</v>
      </c>
      <c r="P16" s="188">
        <v>58545</v>
      </c>
      <c r="Q16" s="188">
        <v>23418</v>
      </c>
      <c r="R16" s="188">
        <v>46534</v>
      </c>
      <c r="S16" s="188">
        <v>15939</v>
      </c>
      <c r="T16" s="188">
        <v>5997</v>
      </c>
      <c r="U16" s="188">
        <v>39310</v>
      </c>
      <c r="V16" s="188">
        <v>0</v>
      </c>
      <c r="W16" s="188">
        <v>0</v>
      </c>
      <c r="X16" s="188">
        <v>0</v>
      </c>
      <c r="Y16" s="188">
        <v>0</v>
      </c>
      <c r="Z16" s="188"/>
      <c r="AA16" s="188"/>
      <c r="AB16" s="188"/>
      <c r="AC16" s="188"/>
      <c r="AD16" s="188"/>
      <c r="AE16" s="188"/>
      <c r="AF16" s="188"/>
      <c r="AG16" s="190">
        <v>25</v>
      </c>
      <c r="AH16" s="190"/>
      <c r="AI16" s="188">
        <v>41466</v>
      </c>
      <c r="AJ16" s="188">
        <f>K16+M16+N16+O16+P16+Q16+R16+S16+T16+U16+V16+X16+Y16+AA16+AB16+AI16+AF16+AC16+Z16+AE16+W16</f>
        <v>559433</v>
      </c>
      <c r="AK16" s="191">
        <v>32082</v>
      </c>
      <c r="AL16" s="173" t="s">
        <v>136</v>
      </c>
      <c r="AM16" s="192"/>
    </row>
    <row r="17" spans="1:39">
      <c r="A17" s="184" t="s">
        <v>32</v>
      </c>
      <c r="B17" s="185" t="s">
        <v>78</v>
      </c>
      <c r="C17" s="185" t="s">
        <v>79</v>
      </c>
      <c r="D17" s="186" t="s">
        <v>210</v>
      </c>
      <c r="E17" s="187" t="s">
        <v>175</v>
      </c>
      <c r="F17" s="187">
        <v>16</v>
      </c>
      <c r="G17" s="187" t="s">
        <v>237</v>
      </c>
      <c r="H17" s="187" t="s">
        <v>227</v>
      </c>
      <c r="I17" s="187" t="s">
        <v>118</v>
      </c>
      <c r="J17" s="187" t="s">
        <v>121</v>
      </c>
      <c r="K17" s="188">
        <v>154198</v>
      </c>
      <c r="L17" s="193">
        <v>9</v>
      </c>
      <c r="M17" s="188">
        <v>27756</v>
      </c>
      <c r="N17" s="188">
        <v>33153</v>
      </c>
      <c r="O17" s="188">
        <v>83330</v>
      </c>
      <c r="P17" s="188">
        <v>53969</v>
      </c>
      <c r="Q17" s="188">
        <v>21588</v>
      </c>
      <c r="R17" s="188">
        <v>49028</v>
      </c>
      <c r="S17" s="188">
        <v>15526</v>
      </c>
      <c r="T17" s="188">
        <v>5825</v>
      </c>
      <c r="U17" s="188">
        <v>39310</v>
      </c>
      <c r="V17" s="188">
        <v>0</v>
      </c>
      <c r="W17" s="188">
        <v>1600</v>
      </c>
      <c r="X17" s="188">
        <v>0</v>
      </c>
      <c r="Y17" s="188">
        <v>0</v>
      </c>
      <c r="Z17" s="188"/>
      <c r="AA17" s="188"/>
      <c r="AB17" s="188"/>
      <c r="AC17" s="188"/>
      <c r="AD17" s="188">
        <v>0</v>
      </c>
      <c r="AE17" s="188">
        <v>0</v>
      </c>
      <c r="AF17" s="188"/>
      <c r="AG17" s="190">
        <v>0</v>
      </c>
      <c r="AH17" s="190">
        <v>0</v>
      </c>
      <c r="AI17" s="188">
        <v>0</v>
      </c>
      <c r="AJ17" s="188">
        <f>K17+M17+N17+O17+P17+Q17+R17+S17+T17+U17+V17+X17+Y17+AA17+AB17+AI17+AF17+AC17+Z17+AE17+W17+AD17</f>
        <v>485283</v>
      </c>
      <c r="AK17" s="191">
        <v>33970</v>
      </c>
      <c r="AL17" s="173" t="s">
        <v>136</v>
      </c>
      <c r="AM17" s="192"/>
    </row>
    <row r="18" spans="1:39">
      <c r="A18" s="184" t="s">
        <v>34</v>
      </c>
      <c r="B18" s="185" t="s">
        <v>91</v>
      </c>
      <c r="C18" s="185" t="s">
        <v>92</v>
      </c>
      <c r="D18" s="186" t="s">
        <v>217</v>
      </c>
      <c r="E18" s="187" t="s">
        <v>176</v>
      </c>
      <c r="F18" s="187">
        <v>17</v>
      </c>
      <c r="G18" s="187" t="s">
        <v>34</v>
      </c>
      <c r="H18" s="187" t="s">
        <v>238</v>
      </c>
      <c r="I18" s="187" t="s">
        <v>118</v>
      </c>
      <c r="J18" s="187" t="s">
        <v>121</v>
      </c>
      <c r="K18" s="188">
        <v>143034</v>
      </c>
      <c r="L18" s="193">
        <v>11</v>
      </c>
      <c r="M18" s="188">
        <v>31467</v>
      </c>
      <c r="N18" s="188">
        <v>30752</v>
      </c>
      <c r="O18" s="188">
        <v>64429</v>
      </c>
      <c r="P18" s="188">
        <v>50062</v>
      </c>
      <c r="Q18" s="188">
        <v>20025</v>
      </c>
      <c r="R18" s="188">
        <v>45611</v>
      </c>
      <c r="S18" s="188">
        <v>11188</v>
      </c>
      <c r="T18" s="188">
        <v>4176</v>
      </c>
      <c r="U18" s="188">
        <v>39310</v>
      </c>
      <c r="V18" s="188">
        <v>0</v>
      </c>
      <c r="W18" s="188">
        <v>6400</v>
      </c>
      <c r="X18" s="188">
        <v>0</v>
      </c>
      <c r="Y18" s="188">
        <v>0</v>
      </c>
      <c r="Z18" s="188"/>
      <c r="AA18" s="188"/>
      <c r="AB18" s="188"/>
      <c r="AC18" s="188"/>
      <c r="AD18" s="188"/>
      <c r="AE18" s="188">
        <v>0</v>
      </c>
      <c r="AF18" s="188"/>
      <c r="AG18" s="190"/>
      <c r="AH18" s="190"/>
      <c r="AI18" s="188"/>
      <c r="AJ18" s="188">
        <f>K18+M18+N18+O18+P18+Q18+R18+S18+T18+U18+V18+X18+Y18+AA18+AB18+AI18+AF18+AC18+Z18+AE18+W18+AD18</f>
        <v>446454</v>
      </c>
      <c r="AK18" s="191">
        <v>32874</v>
      </c>
      <c r="AL18" s="173" t="s">
        <v>136</v>
      </c>
      <c r="AM18" s="192"/>
    </row>
    <row r="19" spans="1:39">
      <c r="A19" s="184" t="s">
        <v>40</v>
      </c>
      <c r="B19" s="185" t="s">
        <v>93</v>
      </c>
      <c r="C19" s="185" t="s">
        <v>57</v>
      </c>
      <c r="D19" s="186" t="s">
        <v>218</v>
      </c>
      <c r="E19" s="187" t="s">
        <v>177</v>
      </c>
      <c r="F19" s="187">
        <v>17</v>
      </c>
      <c r="G19" s="187" t="s">
        <v>239</v>
      </c>
      <c r="H19" s="187" t="s">
        <v>241</v>
      </c>
      <c r="I19" s="187" t="s">
        <v>118</v>
      </c>
      <c r="J19" s="187" t="s">
        <v>121</v>
      </c>
      <c r="K19" s="188">
        <v>143034</v>
      </c>
      <c r="L19" s="193">
        <v>13</v>
      </c>
      <c r="M19" s="188">
        <v>37189</v>
      </c>
      <c r="N19" s="188">
        <v>30752</v>
      </c>
      <c r="O19" s="188">
        <v>64429</v>
      </c>
      <c r="P19" s="188">
        <v>50062</v>
      </c>
      <c r="Q19" s="188">
        <v>20025</v>
      </c>
      <c r="R19" s="188">
        <v>45611</v>
      </c>
      <c r="S19" s="188">
        <v>11188</v>
      </c>
      <c r="T19" s="188">
        <v>4176</v>
      </c>
      <c r="U19" s="188">
        <v>39310</v>
      </c>
      <c r="V19" s="188">
        <v>0</v>
      </c>
      <c r="W19" s="188">
        <v>4800</v>
      </c>
      <c r="X19" s="188">
        <v>0</v>
      </c>
      <c r="Y19" s="188">
        <v>0</v>
      </c>
      <c r="Z19" s="188"/>
      <c r="AA19" s="188"/>
      <c r="AB19" s="188"/>
      <c r="AC19" s="188"/>
      <c r="AD19" s="188"/>
      <c r="AE19" s="188"/>
      <c r="AF19" s="188"/>
      <c r="AG19" s="190"/>
      <c r="AH19" s="190"/>
      <c r="AI19" s="188"/>
      <c r="AJ19" s="188">
        <f t="shared" ref="AJ19:AJ22" si="2">K19+M19+N19+O19+P19+Q19+R19+S19+T19+U19+V19+X19+Y19+AA19+AB19+AI19+AF19+AC19+Z19+AE19+W19</f>
        <v>450576</v>
      </c>
      <c r="AK19" s="191">
        <v>31413</v>
      </c>
      <c r="AL19" s="173" t="s">
        <v>136</v>
      </c>
      <c r="AM19" s="192"/>
    </row>
    <row r="20" spans="1:39">
      <c r="A20" s="184" t="s">
        <v>40</v>
      </c>
      <c r="B20" s="185" t="s">
        <v>95</v>
      </c>
      <c r="C20" s="185" t="s">
        <v>96</v>
      </c>
      <c r="D20" s="186" t="s">
        <v>219</v>
      </c>
      <c r="E20" s="187" t="s">
        <v>178</v>
      </c>
      <c r="F20" s="187">
        <v>17</v>
      </c>
      <c r="G20" s="187" t="s">
        <v>237</v>
      </c>
      <c r="H20" s="187" t="s">
        <v>238</v>
      </c>
      <c r="I20" s="187" t="s">
        <v>118</v>
      </c>
      <c r="J20" s="187" t="s">
        <v>121</v>
      </c>
      <c r="K20" s="188">
        <v>143034</v>
      </c>
      <c r="L20" s="193">
        <v>8</v>
      </c>
      <c r="M20" s="188">
        <v>22885</v>
      </c>
      <c r="N20" s="188">
        <v>30752</v>
      </c>
      <c r="O20" s="188">
        <v>64429</v>
      </c>
      <c r="P20" s="188">
        <v>50062</v>
      </c>
      <c r="Q20" s="188">
        <v>20025</v>
      </c>
      <c r="R20" s="188">
        <v>45611</v>
      </c>
      <c r="S20" s="188">
        <v>11188</v>
      </c>
      <c r="T20" s="188">
        <v>4176</v>
      </c>
      <c r="U20" s="188">
        <v>39310</v>
      </c>
      <c r="V20" s="188">
        <v>0</v>
      </c>
      <c r="W20" s="188">
        <v>4800</v>
      </c>
      <c r="X20" s="188">
        <v>0</v>
      </c>
      <c r="Y20" s="188">
        <v>0</v>
      </c>
      <c r="Z20" s="188"/>
      <c r="AA20" s="188"/>
      <c r="AB20" s="188"/>
      <c r="AC20" s="188"/>
      <c r="AD20" s="188"/>
      <c r="AE20" s="188"/>
      <c r="AF20" s="188"/>
      <c r="AG20" s="190">
        <v>34</v>
      </c>
      <c r="AH20" s="190">
        <v>26</v>
      </c>
      <c r="AI20" s="188">
        <v>88991</v>
      </c>
      <c r="AJ20" s="188">
        <f t="shared" si="2"/>
        <v>525263</v>
      </c>
      <c r="AK20" s="191">
        <v>31048</v>
      </c>
      <c r="AL20" s="173" t="s">
        <v>136</v>
      </c>
      <c r="AM20" s="192"/>
    </row>
    <row r="21" spans="1:39">
      <c r="A21" s="184" t="s">
        <v>40</v>
      </c>
      <c r="B21" s="185" t="s">
        <v>99</v>
      </c>
      <c r="C21" s="185" t="s">
        <v>96</v>
      </c>
      <c r="D21" s="186" t="s">
        <v>220</v>
      </c>
      <c r="E21" s="187" t="s">
        <v>179</v>
      </c>
      <c r="F21" s="187">
        <v>17</v>
      </c>
      <c r="G21" s="187" t="s">
        <v>237</v>
      </c>
      <c r="H21" s="187" t="s">
        <v>241</v>
      </c>
      <c r="I21" s="187" t="s">
        <v>118</v>
      </c>
      <c r="J21" s="187" t="s">
        <v>121</v>
      </c>
      <c r="K21" s="188">
        <v>143034</v>
      </c>
      <c r="L21" s="193">
        <v>9</v>
      </c>
      <c r="M21" s="188">
        <v>25746</v>
      </c>
      <c r="N21" s="188">
        <v>30752</v>
      </c>
      <c r="O21" s="188">
        <v>64429</v>
      </c>
      <c r="P21" s="188">
        <v>50062</v>
      </c>
      <c r="Q21" s="188">
        <v>20025</v>
      </c>
      <c r="R21" s="188">
        <v>45611</v>
      </c>
      <c r="S21" s="188">
        <v>11188</v>
      </c>
      <c r="T21" s="188">
        <v>4176</v>
      </c>
      <c r="U21" s="188">
        <v>39310</v>
      </c>
      <c r="V21" s="188">
        <v>0</v>
      </c>
      <c r="W21" s="188">
        <v>4800</v>
      </c>
      <c r="X21" s="188">
        <v>0</v>
      </c>
      <c r="Y21" s="188">
        <v>0</v>
      </c>
      <c r="Z21" s="188"/>
      <c r="AA21" s="188"/>
      <c r="AB21" s="188"/>
      <c r="AC21" s="188"/>
      <c r="AD21" s="188">
        <v>0</v>
      </c>
      <c r="AE21" s="188">
        <v>0</v>
      </c>
      <c r="AF21" s="188"/>
      <c r="AG21" s="190">
        <v>5</v>
      </c>
      <c r="AH21" s="190">
        <v>24</v>
      </c>
      <c r="AI21" s="188">
        <v>46133</v>
      </c>
      <c r="AJ21" s="188">
        <f>K21+M21+N21+O21+P21+Q21+R21+S21+T21+U21+V21+X21+Y21+AA21+AB21+AI21+AF21+AC21+Z21+AE21+W21+AD21</f>
        <v>485266</v>
      </c>
      <c r="AK21" s="191">
        <v>33725</v>
      </c>
      <c r="AL21" s="173" t="s">
        <v>136</v>
      </c>
      <c r="AM21" s="192"/>
    </row>
    <row r="22" spans="1:39" ht="15.75" thickBot="1">
      <c r="A22" s="194" t="s">
        <v>40</v>
      </c>
      <c r="B22" s="195" t="s">
        <v>101</v>
      </c>
      <c r="C22" s="195" t="s">
        <v>102</v>
      </c>
      <c r="D22" s="196" t="s">
        <v>221</v>
      </c>
      <c r="E22" s="197" t="s">
        <v>185</v>
      </c>
      <c r="F22" s="197">
        <v>18</v>
      </c>
      <c r="G22" s="197" t="s">
        <v>239</v>
      </c>
      <c r="H22" s="197" t="s">
        <v>238</v>
      </c>
      <c r="I22" s="197" t="s">
        <v>118</v>
      </c>
      <c r="J22" s="197" t="s">
        <v>121</v>
      </c>
      <c r="K22" s="198">
        <v>132422</v>
      </c>
      <c r="L22" s="199">
        <v>8</v>
      </c>
      <c r="M22" s="198">
        <v>21188</v>
      </c>
      <c r="N22" s="198">
        <v>28471</v>
      </c>
      <c r="O22" s="198">
        <v>62393</v>
      </c>
      <c r="P22" s="198">
        <v>46348</v>
      </c>
      <c r="Q22" s="198">
        <v>18539</v>
      </c>
      <c r="R22" s="198">
        <v>45611</v>
      </c>
      <c r="S22" s="198">
        <v>10230</v>
      </c>
      <c r="T22" s="198">
        <v>3780</v>
      </c>
      <c r="U22" s="198">
        <v>39310</v>
      </c>
      <c r="V22" s="198">
        <v>0</v>
      </c>
      <c r="W22" s="198">
        <v>4800</v>
      </c>
      <c r="X22" s="198">
        <v>0</v>
      </c>
      <c r="Y22" s="198">
        <v>0</v>
      </c>
      <c r="Z22" s="198"/>
      <c r="AA22" s="198"/>
      <c r="AB22" s="188"/>
      <c r="AC22" s="198"/>
      <c r="AD22" s="198">
        <v>0</v>
      </c>
      <c r="AE22" s="198">
        <v>0</v>
      </c>
      <c r="AF22" s="198"/>
      <c r="AG22" s="200">
        <v>0</v>
      </c>
      <c r="AH22" s="200"/>
      <c r="AI22" s="198">
        <v>0</v>
      </c>
      <c r="AJ22" s="198">
        <f t="shared" si="2"/>
        <v>413092</v>
      </c>
      <c r="AK22" s="201">
        <v>34700</v>
      </c>
      <c r="AL22" s="202" t="s">
        <v>136</v>
      </c>
      <c r="AM22" s="203"/>
    </row>
    <row r="25" spans="1:39" ht="21">
      <c r="B25" s="254"/>
      <c r="C25" s="259"/>
      <c r="D25" s="260"/>
    </row>
    <row r="27" spans="1:39" ht="15.75" thickBot="1">
      <c r="A27" s="464" t="s">
        <v>266</v>
      </c>
      <c r="B27" s="464"/>
      <c r="C27" s="464"/>
      <c r="D27" s="464"/>
      <c r="E27" s="464"/>
      <c r="F27" s="464"/>
      <c r="G27" s="464"/>
      <c r="H27" s="464"/>
      <c r="I27" s="464"/>
      <c r="J27" s="464"/>
      <c r="K27" s="464"/>
      <c r="L27" s="464"/>
      <c r="M27" s="464"/>
      <c r="N27" s="464"/>
      <c r="O27" s="464"/>
      <c r="P27" s="464"/>
      <c r="Q27" s="464"/>
      <c r="R27" s="464"/>
      <c r="S27" s="464"/>
      <c r="T27" s="464"/>
      <c r="U27" s="464"/>
      <c r="V27" s="464"/>
      <c r="W27" s="464"/>
      <c r="X27" s="464"/>
      <c r="Y27" s="464"/>
      <c r="Z27" s="464"/>
      <c r="AA27" s="464"/>
      <c r="AB27" s="464"/>
      <c r="AC27" s="464"/>
      <c r="AD27" s="464"/>
      <c r="AE27" s="464"/>
      <c r="AF27" s="464"/>
      <c r="AG27" s="464"/>
      <c r="AH27" s="464"/>
      <c r="AI27" s="464"/>
      <c r="AJ27" s="464"/>
      <c r="AK27" s="464"/>
      <c r="AL27" s="464"/>
    </row>
    <row r="28" spans="1:39">
      <c r="A28" s="222"/>
      <c r="B28" s="222"/>
      <c r="C28" s="222"/>
      <c r="D28" s="222"/>
      <c r="E28" s="222"/>
      <c r="F28" s="222"/>
      <c r="G28" s="222"/>
      <c r="H28" s="222"/>
      <c r="I28" s="222"/>
      <c r="J28" s="222"/>
      <c r="K28" s="222"/>
      <c r="L28" s="222"/>
      <c r="M28" s="222"/>
      <c r="N28" s="222"/>
      <c r="O28" s="222"/>
      <c r="P28" s="222"/>
      <c r="Q28" s="222"/>
      <c r="R28" s="222"/>
      <c r="S28" s="222"/>
      <c r="T28" s="222"/>
      <c r="U28" s="222"/>
      <c r="V28" s="222"/>
      <c r="W28" s="222"/>
      <c r="X28" s="222"/>
      <c r="Y28" s="222"/>
      <c r="Z28" s="222"/>
      <c r="AA28" s="222"/>
      <c r="AB28" s="222"/>
      <c r="AC28" s="222"/>
      <c r="AD28" s="222"/>
      <c r="AE28" s="222"/>
      <c r="AF28" s="222"/>
      <c r="AG28" s="222"/>
      <c r="AH28" s="222"/>
      <c r="AI28" s="222"/>
      <c r="AJ28" s="222"/>
      <c r="AK28" s="222"/>
      <c r="AL28" s="222"/>
      <c r="AM28" s="222"/>
    </row>
    <row r="29" spans="1:39" ht="21">
      <c r="A29" s="222"/>
      <c r="B29" s="250" t="s">
        <v>280</v>
      </c>
      <c r="C29" s="139"/>
      <c r="D29" s="139">
        <v>2012</v>
      </c>
      <c r="E29" s="139"/>
      <c r="F29" s="222"/>
      <c r="G29" s="222"/>
      <c r="H29" s="222"/>
      <c r="I29" s="222"/>
      <c r="J29" s="222"/>
      <c r="K29" s="222"/>
      <c r="L29" s="222"/>
      <c r="M29" s="222"/>
      <c r="N29" s="222"/>
      <c r="O29" s="222"/>
      <c r="P29" s="222"/>
      <c r="Q29" s="222"/>
      <c r="R29" s="222"/>
      <c r="S29" s="222"/>
      <c r="T29" s="222"/>
      <c r="U29" s="222"/>
      <c r="V29" s="139"/>
      <c r="W29" s="139"/>
      <c r="X29" s="251"/>
      <c r="Y29" s="204" t="s">
        <v>256</v>
      </c>
      <c r="Z29" s="204"/>
      <c r="AA29" s="204"/>
      <c r="AB29" s="204"/>
      <c r="AC29" s="222"/>
      <c r="AD29" s="222"/>
      <c r="AE29" s="222"/>
      <c r="AF29" s="222"/>
      <c r="AG29" s="222"/>
      <c r="AH29" s="222"/>
      <c r="AI29" s="222"/>
      <c r="AJ29" s="222"/>
      <c r="AK29" s="222"/>
      <c r="AL29" s="222"/>
      <c r="AM29" s="222"/>
    </row>
    <row r="30" spans="1:39" ht="15.75" thickBot="1">
      <c r="A30" s="222"/>
      <c r="B30" s="222"/>
      <c r="C30" s="222"/>
      <c r="D30" s="222"/>
      <c r="E30" s="222"/>
      <c r="F30" s="222"/>
      <c r="G30" s="222"/>
      <c r="H30" s="222"/>
      <c r="I30" s="222"/>
      <c r="J30" s="222"/>
      <c r="K30" s="222"/>
      <c r="L30" s="222"/>
      <c r="M30" s="222"/>
      <c r="N30" s="222"/>
      <c r="O30" s="222"/>
      <c r="P30" s="222"/>
      <c r="Q30" s="223" t="s">
        <v>242</v>
      </c>
      <c r="R30" s="223"/>
      <c r="S30" s="223"/>
      <c r="T30" s="223"/>
      <c r="U30" s="223"/>
      <c r="V30" s="222"/>
      <c r="W30" s="222"/>
      <c r="X30" s="222"/>
      <c r="Y30" s="222"/>
      <c r="Z30" s="222"/>
      <c r="AA30" s="222"/>
      <c r="AB30" s="222"/>
      <c r="AC30" s="222"/>
      <c r="AD30" s="222"/>
      <c r="AE30" s="222"/>
      <c r="AF30" s="222"/>
      <c r="AG30" s="222"/>
      <c r="AH30" s="222"/>
      <c r="AI30" s="222"/>
      <c r="AJ30" s="222"/>
      <c r="AK30" s="222"/>
      <c r="AL30" s="222"/>
      <c r="AM30" s="222"/>
    </row>
    <row r="31" spans="1:39" ht="15.75" thickBot="1">
      <c r="A31" s="475"/>
      <c r="B31" s="476"/>
      <c r="C31" s="476"/>
      <c r="D31" s="476"/>
      <c r="E31" s="476"/>
      <c r="F31" s="476"/>
      <c r="G31" s="476"/>
      <c r="H31" s="476"/>
      <c r="I31" s="476"/>
      <c r="J31" s="476"/>
      <c r="K31" s="476"/>
      <c r="L31" s="476"/>
      <c r="M31" s="476"/>
      <c r="N31" s="476"/>
      <c r="O31" s="476"/>
      <c r="P31" s="476"/>
      <c r="Q31" s="476"/>
      <c r="R31" s="476"/>
      <c r="S31" s="476"/>
      <c r="T31" s="476"/>
      <c r="U31" s="476"/>
      <c r="V31" s="476"/>
      <c r="W31" s="476"/>
      <c r="X31" s="476"/>
      <c r="Y31" s="476"/>
      <c r="Z31" s="476"/>
      <c r="AA31" s="476"/>
      <c r="AB31" s="476"/>
      <c r="AC31" s="476"/>
      <c r="AD31" s="476"/>
      <c r="AE31" s="476"/>
      <c r="AF31" s="476"/>
      <c r="AG31" s="476"/>
      <c r="AH31" s="476"/>
      <c r="AI31" s="476"/>
      <c r="AJ31" s="476"/>
      <c r="AK31" s="476"/>
      <c r="AL31" s="476"/>
      <c r="AM31" s="477"/>
    </row>
    <row r="32" spans="1:39" ht="15.75" thickBot="1">
      <c r="A32" s="224" t="s">
        <v>204</v>
      </c>
      <c r="B32" s="224" t="s">
        <v>49</v>
      </c>
      <c r="C32" s="225" t="s">
        <v>49</v>
      </c>
      <c r="D32" s="226" t="s">
        <v>206</v>
      </c>
      <c r="E32" s="225" t="s">
        <v>163</v>
      </c>
      <c r="F32" s="224" t="s">
        <v>1</v>
      </c>
      <c r="G32" s="224" t="s">
        <v>223</v>
      </c>
      <c r="H32" s="257" t="s">
        <v>232</v>
      </c>
      <c r="I32" s="224" t="s">
        <v>117</v>
      </c>
      <c r="J32" s="224" t="s">
        <v>119</v>
      </c>
      <c r="K32" s="224" t="s">
        <v>46</v>
      </c>
      <c r="L32" s="478" t="s">
        <v>3</v>
      </c>
      <c r="M32" s="478"/>
      <c r="N32" s="224" t="s">
        <v>6</v>
      </c>
      <c r="O32" s="224" t="s">
        <v>7</v>
      </c>
      <c r="P32" s="224" t="s">
        <v>8</v>
      </c>
      <c r="Q32" s="224" t="s">
        <v>9</v>
      </c>
      <c r="R32" s="224" t="s">
        <v>10</v>
      </c>
      <c r="S32" s="224" t="s">
        <v>11</v>
      </c>
      <c r="T32" s="224" t="s">
        <v>12</v>
      </c>
      <c r="U32" s="148" t="s">
        <v>145</v>
      </c>
      <c r="V32" s="227" t="s">
        <v>20</v>
      </c>
      <c r="W32" s="224" t="s">
        <v>38</v>
      </c>
      <c r="X32" s="228" t="s">
        <v>14</v>
      </c>
      <c r="Y32" s="228" t="s">
        <v>15</v>
      </c>
      <c r="Z32" s="154" t="s">
        <v>155</v>
      </c>
      <c r="AA32" s="148" t="s">
        <v>157</v>
      </c>
      <c r="AB32" s="224" t="s">
        <v>130</v>
      </c>
      <c r="AC32" s="224" t="s">
        <v>151</v>
      </c>
      <c r="AD32" s="224" t="s">
        <v>275</v>
      </c>
      <c r="AE32" s="224" t="s">
        <v>277</v>
      </c>
      <c r="AF32" s="224" t="s">
        <v>48</v>
      </c>
      <c r="AG32" s="478" t="s">
        <v>17</v>
      </c>
      <c r="AH32" s="478"/>
      <c r="AI32" s="478"/>
      <c r="AJ32" s="229" t="s">
        <v>18</v>
      </c>
      <c r="AK32" s="225" t="s">
        <v>124</v>
      </c>
      <c r="AL32" s="225" t="s">
        <v>126</v>
      </c>
      <c r="AM32" s="230" t="s">
        <v>135</v>
      </c>
    </row>
    <row r="33" spans="1:39" ht="15.75" thickBot="1">
      <c r="A33" s="166"/>
      <c r="B33" s="231" t="s">
        <v>50</v>
      </c>
      <c r="C33" s="232" t="s">
        <v>51</v>
      </c>
      <c r="D33" s="233"/>
      <c r="E33" s="232" t="s">
        <v>164</v>
      </c>
      <c r="F33" s="166"/>
      <c r="G33" s="166"/>
      <c r="H33" s="165" t="s">
        <v>233</v>
      </c>
      <c r="I33" s="166"/>
      <c r="J33" s="166" t="s">
        <v>120</v>
      </c>
      <c r="K33" s="231" t="s">
        <v>47</v>
      </c>
      <c r="L33" s="234" t="s">
        <v>4</v>
      </c>
      <c r="M33" s="159" t="s">
        <v>5</v>
      </c>
      <c r="N33" s="166"/>
      <c r="O33" s="166"/>
      <c r="P33" s="166"/>
      <c r="Q33" s="166"/>
      <c r="R33" s="166"/>
      <c r="S33" s="166"/>
      <c r="T33" s="166"/>
      <c r="U33" s="163">
        <v>19529</v>
      </c>
      <c r="V33" s="235" t="s">
        <v>21</v>
      </c>
      <c r="W33" s="231" t="s">
        <v>39</v>
      </c>
      <c r="X33" s="166"/>
      <c r="Y33" s="231">
        <v>19803</v>
      </c>
      <c r="Z33" s="164" t="s">
        <v>156</v>
      </c>
      <c r="AA33" s="164" t="s">
        <v>158</v>
      </c>
      <c r="AB33" s="231" t="s">
        <v>129</v>
      </c>
      <c r="AC33" s="231"/>
      <c r="AD33" s="231" t="s">
        <v>276</v>
      </c>
      <c r="AE33" s="231" t="s">
        <v>278</v>
      </c>
      <c r="AF33" s="231" t="s">
        <v>123</v>
      </c>
      <c r="AG33" s="236">
        <v>0.25</v>
      </c>
      <c r="AH33" s="237">
        <v>0.5</v>
      </c>
      <c r="AI33" s="238" t="s">
        <v>5</v>
      </c>
      <c r="AJ33" s="239"/>
      <c r="AK33" s="232" t="s">
        <v>125</v>
      </c>
      <c r="AL33" s="232" t="s">
        <v>127</v>
      </c>
      <c r="AM33" s="233"/>
    </row>
    <row r="34" spans="1:39">
      <c r="A34" s="175" t="s">
        <v>32</v>
      </c>
      <c r="B34" s="176" t="s">
        <v>103</v>
      </c>
      <c r="C34" s="176" t="s">
        <v>104</v>
      </c>
      <c r="D34" s="177" t="s">
        <v>244</v>
      </c>
      <c r="E34" s="176" t="s">
        <v>181</v>
      </c>
      <c r="F34" s="178">
        <v>13</v>
      </c>
      <c r="G34" s="178" t="s">
        <v>248</v>
      </c>
      <c r="H34" s="178" t="s">
        <v>231</v>
      </c>
      <c r="I34" s="178" t="s">
        <v>118</v>
      </c>
      <c r="J34" s="178" t="s">
        <v>121</v>
      </c>
      <c r="K34" s="179">
        <v>97472</v>
      </c>
      <c r="L34" s="240">
        <v>1</v>
      </c>
      <c r="M34" s="179">
        <v>1949</v>
      </c>
      <c r="N34" s="179">
        <v>20956</v>
      </c>
      <c r="O34" s="179">
        <v>69921</v>
      </c>
      <c r="P34" s="179">
        <v>34115</v>
      </c>
      <c r="Q34" s="179">
        <v>13646</v>
      </c>
      <c r="R34" s="179">
        <v>27236</v>
      </c>
      <c r="S34" s="179">
        <v>13630</v>
      </c>
      <c r="T34" s="179">
        <v>5184</v>
      </c>
      <c r="U34" s="179">
        <v>19655</v>
      </c>
      <c r="V34" s="179">
        <v>0</v>
      </c>
      <c r="W34" s="179">
        <v>0</v>
      </c>
      <c r="X34" s="179"/>
      <c r="Y34" s="179"/>
      <c r="Z34" s="179"/>
      <c r="AA34" s="179"/>
      <c r="AB34" s="179">
        <v>172813</v>
      </c>
      <c r="AC34" s="179"/>
      <c r="AD34" s="179"/>
      <c r="AE34" s="179"/>
      <c r="AF34" s="176">
        <v>0</v>
      </c>
      <c r="AG34" s="178"/>
      <c r="AH34" s="178"/>
      <c r="AI34" s="179"/>
      <c r="AJ34" s="179">
        <f>K34+M34+N34+O34+P34+Q34+R34+S34+T34+U34+V34+W34+Z34+AA34+AB34+AC34+AE34+AI34</f>
        <v>476577</v>
      </c>
      <c r="AK34" s="182">
        <v>39815</v>
      </c>
      <c r="AL34" s="182">
        <v>40908</v>
      </c>
      <c r="AM34" s="247" t="s">
        <v>263</v>
      </c>
    </row>
    <row r="35" spans="1:39">
      <c r="A35" s="184" t="s">
        <v>32</v>
      </c>
      <c r="B35" s="185" t="s">
        <v>58</v>
      </c>
      <c r="C35" s="185" t="s">
        <v>105</v>
      </c>
      <c r="D35" s="186" t="s">
        <v>245</v>
      </c>
      <c r="E35" s="185" t="s">
        <v>182</v>
      </c>
      <c r="F35" s="187">
        <v>13</v>
      </c>
      <c r="G35" s="187" t="s">
        <v>249</v>
      </c>
      <c r="H35" s="187" t="s">
        <v>227</v>
      </c>
      <c r="I35" s="187" t="s">
        <v>118</v>
      </c>
      <c r="J35" s="187" t="s">
        <v>121</v>
      </c>
      <c r="K35" s="188">
        <v>194943</v>
      </c>
      <c r="L35" s="193">
        <v>1</v>
      </c>
      <c r="M35" s="188">
        <v>3899</v>
      </c>
      <c r="N35" s="188">
        <v>41913</v>
      </c>
      <c r="O35" s="188">
        <v>139841</v>
      </c>
      <c r="P35" s="188">
        <v>68230</v>
      </c>
      <c r="Q35" s="188">
        <v>27292</v>
      </c>
      <c r="R35" s="188">
        <v>54472</v>
      </c>
      <c r="S35" s="188">
        <v>27260</v>
      </c>
      <c r="T35" s="188">
        <v>10367</v>
      </c>
      <c r="U35" s="188">
        <v>39310</v>
      </c>
      <c r="V35" s="188">
        <v>0</v>
      </c>
      <c r="W35" s="188">
        <v>0</v>
      </c>
      <c r="X35" s="188">
        <v>0</v>
      </c>
      <c r="Y35" s="188">
        <v>0</v>
      </c>
      <c r="Z35" s="188"/>
      <c r="AA35" s="188"/>
      <c r="AB35" s="188">
        <v>0</v>
      </c>
      <c r="AC35" s="188"/>
      <c r="AD35" s="188"/>
      <c r="AE35" s="188"/>
      <c r="AF35" s="185">
        <v>0</v>
      </c>
      <c r="AG35" s="187">
        <v>29</v>
      </c>
      <c r="AH35" s="187">
        <v>11</v>
      </c>
      <c r="AI35" s="188">
        <v>92946</v>
      </c>
      <c r="AJ35" s="188">
        <f>K35+M35+N35+O35+P35+Q35+R35+S35+T35+U35+V35+W35+Z35+AA35+AB35+AC35+AE35+AI35+AD35</f>
        <v>700473</v>
      </c>
      <c r="AK35" s="191">
        <v>39797</v>
      </c>
      <c r="AL35" s="191">
        <v>40908</v>
      </c>
      <c r="AM35" s="248"/>
    </row>
    <row r="36" spans="1:39">
      <c r="A36" s="184" t="s">
        <v>243</v>
      </c>
      <c r="B36" s="185" t="s">
        <v>76</v>
      </c>
      <c r="C36" s="185" t="s">
        <v>83</v>
      </c>
      <c r="D36" s="186" t="s">
        <v>246</v>
      </c>
      <c r="E36" s="185" t="s">
        <v>183</v>
      </c>
      <c r="F36" s="187">
        <v>15</v>
      </c>
      <c r="G36" s="187" t="s">
        <v>250</v>
      </c>
      <c r="H36" s="187" t="s">
        <v>238</v>
      </c>
      <c r="I36" s="187" t="s">
        <v>118</v>
      </c>
      <c r="J36" s="187" t="s">
        <v>121</v>
      </c>
      <c r="K36" s="188">
        <v>167270</v>
      </c>
      <c r="L36" s="193">
        <v>3</v>
      </c>
      <c r="M36" s="188">
        <v>10036</v>
      </c>
      <c r="N36" s="188">
        <v>35963</v>
      </c>
      <c r="O36" s="188">
        <v>84846</v>
      </c>
      <c r="P36" s="188">
        <v>58545</v>
      </c>
      <c r="Q36" s="188">
        <v>23418</v>
      </c>
      <c r="R36" s="188">
        <v>46534</v>
      </c>
      <c r="S36" s="188">
        <v>15939</v>
      </c>
      <c r="T36" s="188">
        <v>5997</v>
      </c>
      <c r="U36" s="188">
        <v>39310</v>
      </c>
      <c r="V36" s="188">
        <v>0</v>
      </c>
      <c r="W36" s="188">
        <v>0</v>
      </c>
      <c r="X36" s="188">
        <v>0</v>
      </c>
      <c r="Y36" s="188">
        <v>0</v>
      </c>
      <c r="Z36" s="188"/>
      <c r="AA36" s="188"/>
      <c r="AB36" s="188">
        <v>0</v>
      </c>
      <c r="AC36" s="188"/>
      <c r="AD36" s="188"/>
      <c r="AE36" s="188"/>
      <c r="AF36" s="188">
        <v>0</v>
      </c>
      <c r="AG36" s="187">
        <v>40</v>
      </c>
      <c r="AH36" s="187">
        <v>0</v>
      </c>
      <c r="AI36" s="188">
        <v>66346</v>
      </c>
      <c r="AJ36" s="188">
        <f t="shared" ref="AJ36:AJ38" si="3">K36+M36+N36+O36+P36+Q36+R36+S36+T36+U36+V36+W36+Z36+AA36+AB36+AC36+AE36+AI36</f>
        <v>554204</v>
      </c>
      <c r="AK36" s="191">
        <v>37987</v>
      </c>
      <c r="AL36" s="191">
        <v>40908</v>
      </c>
      <c r="AM36" s="248"/>
    </row>
    <row r="37" spans="1:39">
      <c r="A37" s="184" t="s">
        <v>34</v>
      </c>
      <c r="B37" s="185" t="s">
        <v>107</v>
      </c>
      <c r="C37" s="185" t="s">
        <v>108</v>
      </c>
      <c r="D37" s="186" t="s">
        <v>247</v>
      </c>
      <c r="E37" s="185" t="s">
        <v>184</v>
      </c>
      <c r="F37" s="187">
        <v>15</v>
      </c>
      <c r="G37" s="187" t="s">
        <v>251</v>
      </c>
      <c r="H37" s="187" t="s">
        <v>238</v>
      </c>
      <c r="I37" s="187" t="s">
        <v>118</v>
      </c>
      <c r="J37" s="187" t="s">
        <v>121</v>
      </c>
      <c r="K37" s="188">
        <v>167270</v>
      </c>
      <c r="L37" s="193">
        <v>3</v>
      </c>
      <c r="M37" s="188">
        <v>10036</v>
      </c>
      <c r="N37" s="188">
        <v>35963</v>
      </c>
      <c r="O37" s="188">
        <v>84846</v>
      </c>
      <c r="P37" s="188">
        <v>58545</v>
      </c>
      <c r="Q37" s="188">
        <v>23418</v>
      </c>
      <c r="R37" s="188">
        <v>46534</v>
      </c>
      <c r="S37" s="188">
        <v>15939</v>
      </c>
      <c r="T37" s="188">
        <v>5997</v>
      </c>
      <c r="U37" s="188">
        <v>39310</v>
      </c>
      <c r="V37" s="188">
        <v>0</v>
      </c>
      <c r="W37" s="188">
        <v>6400</v>
      </c>
      <c r="X37" s="188">
        <v>0</v>
      </c>
      <c r="Y37" s="188">
        <v>0</v>
      </c>
      <c r="Z37" s="188"/>
      <c r="AA37" s="188"/>
      <c r="AB37" s="188">
        <v>0</v>
      </c>
      <c r="AC37" s="188"/>
      <c r="AD37" s="188"/>
      <c r="AE37" s="188"/>
      <c r="AF37" s="185">
        <v>0</v>
      </c>
      <c r="AG37" s="187"/>
      <c r="AH37" s="187"/>
      <c r="AI37" s="188">
        <v>0</v>
      </c>
      <c r="AJ37" s="188">
        <f>K37+M37+N37+O37+P37+Q37+R37+S37+T37+U37+V37+W37+Z37+AA37+AB37+AC37+AE37+AI37+AD37</f>
        <v>494258</v>
      </c>
      <c r="AK37" s="191">
        <v>38718</v>
      </c>
      <c r="AL37" s="191">
        <v>40908</v>
      </c>
      <c r="AM37" s="248"/>
    </row>
    <row r="38" spans="1:39" ht="15.75" thickBot="1">
      <c r="A38" s="241" t="s">
        <v>34</v>
      </c>
      <c r="B38" s="196" t="s">
        <v>257</v>
      </c>
      <c r="C38" s="196" t="s">
        <v>258</v>
      </c>
      <c r="D38" s="196" t="s">
        <v>259</v>
      </c>
      <c r="E38" s="196" t="s">
        <v>260</v>
      </c>
      <c r="F38" s="242">
        <v>13</v>
      </c>
      <c r="G38" s="242" t="s">
        <v>261</v>
      </c>
      <c r="H38" s="242" t="s">
        <v>262</v>
      </c>
      <c r="I38" s="242" t="s">
        <v>118</v>
      </c>
      <c r="J38" s="242" t="s">
        <v>121</v>
      </c>
      <c r="K38" s="243">
        <v>97472</v>
      </c>
      <c r="L38" s="244">
        <v>0</v>
      </c>
      <c r="M38" s="243">
        <v>0</v>
      </c>
      <c r="N38" s="243">
        <v>20956</v>
      </c>
      <c r="O38" s="243">
        <v>69921</v>
      </c>
      <c r="P38" s="243">
        <v>34115</v>
      </c>
      <c r="Q38" s="243">
        <v>13646</v>
      </c>
      <c r="R38" s="243">
        <v>27236</v>
      </c>
      <c r="S38" s="243">
        <v>13630</v>
      </c>
      <c r="T38" s="243">
        <v>5184</v>
      </c>
      <c r="U38" s="243">
        <v>19655</v>
      </c>
      <c r="V38" s="243">
        <v>0</v>
      </c>
      <c r="W38" s="243">
        <v>0</v>
      </c>
      <c r="X38" s="243">
        <v>0</v>
      </c>
      <c r="Y38" s="243">
        <v>0</v>
      </c>
      <c r="Z38" s="243">
        <v>0</v>
      </c>
      <c r="AA38" s="243">
        <v>0</v>
      </c>
      <c r="AB38" s="243">
        <v>172813</v>
      </c>
      <c r="AC38" s="243">
        <v>0</v>
      </c>
      <c r="AD38" s="243"/>
      <c r="AE38" s="243">
        <v>0</v>
      </c>
      <c r="AF38" s="196">
        <v>0</v>
      </c>
      <c r="AG38" s="246">
        <v>72</v>
      </c>
      <c r="AH38" s="246">
        <v>0</v>
      </c>
      <c r="AI38" s="243">
        <v>158583</v>
      </c>
      <c r="AJ38" s="198">
        <f t="shared" si="3"/>
        <v>633211</v>
      </c>
      <c r="AK38" s="245">
        <v>40909</v>
      </c>
      <c r="AL38" s="245">
        <v>41274</v>
      </c>
      <c r="AM38" s="249" t="s">
        <v>263</v>
      </c>
    </row>
  </sheetData>
  <mergeCells count="7">
    <mergeCell ref="A31:AM31"/>
    <mergeCell ref="L32:M32"/>
    <mergeCell ref="AG32:AI32"/>
    <mergeCell ref="A4:AL4"/>
    <mergeCell ref="L5:M5"/>
    <mergeCell ref="AG5:AI5"/>
    <mergeCell ref="A27:AL27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2:AN47"/>
  <sheetViews>
    <sheetView workbookViewId="0">
      <selection activeCell="A4" sqref="A4:AM40"/>
    </sheetView>
  </sheetViews>
  <sheetFormatPr baseColWidth="10" defaultRowHeight="15"/>
  <cols>
    <col min="6" max="6" width="11.5703125" bestFit="1" customWidth="1"/>
    <col min="7" max="7" width="14.42578125" customWidth="1"/>
    <col min="8" max="8" width="13.5703125" customWidth="1"/>
    <col min="11" max="11" width="12" bestFit="1" customWidth="1"/>
    <col min="12" max="14" width="11.5703125" bestFit="1" customWidth="1"/>
    <col min="15" max="15" width="13.5703125" bestFit="1" customWidth="1"/>
    <col min="16" max="16" width="12" bestFit="1" customWidth="1"/>
    <col min="17" max="18" width="11.5703125" bestFit="1" customWidth="1"/>
    <col min="19" max="19" width="12" bestFit="1" customWidth="1"/>
    <col min="20" max="23" width="11.5703125" bestFit="1" customWidth="1"/>
    <col min="24" max="27" width="12" bestFit="1" customWidth="1"/>
    <col min="28" max="32" width="11.5703125" bestFit="1" customWidth="1"/>
    <col min="33" max="33" width="13.5703125" bestFit="1" customWidth="1"/>
    <col min="34" max="35" width="11.5703125" bestFit="1" customWidth="1"/>
    <col min="36" max="36" width="12" bestFit="1" customWidth="1"/>
    <col min="37" max="37" width="13.5703125" bestFit="1" customWidth="1"/>
    <col min="38" max="38" width="14.140625" customWidth="1"/>
    <col min="39" max="39" width="13.28515625" customWidth="1"/>
  </cols>
  <sheetData>
    <row r="2" spans="1:40" ht="18.75">
      <c r="A2" s="260"/>
      <c r="B2" s="260"/>
      <c r="C2" s="260"/>
      <c r="D2" s="263"/>
      <c r="E2" s="263"/>
      <c r="F2" s="263"/>
      <c r="G2" s="263"/>
      <c r="H2" s="263"/>
      <c r="I2" s="263"/>
      <c r="J2" s="263"/>
      <c r="K2" s="260"/>
      <c r="L2" s="260"/>
      <c r="M2" s="260"/>
      <c r="N2" s="260"/>
      <c r="O2" s="260"/>
      <c r="P2" s="260"/>
      <c r="Q2" s="260"/>
      <c r="R2" s="260"/>
      <c r="S2" s="260"/>
      <c r="T2" s="260"/>
      <c r="U2" s="260"/>
      <c r="V2" s="260"/>
      <c r="W2" s="260"/>
      <c r="X2" s="260"/>
      <c r="Y2" s="260"/>
      <c r="Z2" s="260"/>
      <c r="AA2" s="260"/>
      <c r="AB2" s="260"/>
      <c r="AC2" s="260"/>
      <c r="AD2" s="260"/>
      <c r="AE2" s="260"/>
      <c r="AF2" s="260"/>
      <c r="AG2" s="260"/>
      <c r="AH2" s="260"/>
      <c r="AI2" s="260"/>
      <c r="AJ2" s="260"/>
      <c r="AK2" s="260"/>
      <c r="AL2" s="260"/>
      <c r="AM2" s="260"/>
      <c r="AN2" s="260"/>
    </row>
    <row r="3" spans="1:40" ht="15.75" thickBot="1">
      <c r="A3" s="264"/>
      <c r="B3" s="265"/>
      <c r="C3" s="187"/>
      <c r="D3" s="187"/>
      <c r="E3" s="187"/>
      <c r="F3" s="264"/>
      <c r="G3" s="265"/>
      <c r="H3" s="264"/>
      <c r="I3" s="264"/>
      <c r="J3" s="264"/>
      <c r="K3" s="265"/>
      <c r="L3" s="265"/>
      <c r="M3" s="265"/>
      <c r="N3" s="264"/>
      <c r="O3" s="264"/>
      <c r="P3" s="264"/>
      <c r="Q3" s="264"/>
      <c r="R3" s="264"/>
      <c r="S3" s="264"/>
      <c r="T3" s="264"/>
      <c r="U3" s="264"/>
      <c r="V3" s="266"/>
      <c r="W3" s="265"/>
      <c r="X3" s="264"/>
      <c r="Y3" s="265"/>
      <c r="Z3" s="265"/>
      <c r="AA3" s="265"/>
      <c r="AB3" s="265"/>
      <c r="AC3" s="265"/>
      <c r="AD3" s="265"/>
      <c r="AE3" s="265"/>
      <c r="AF3" s="265"/>
      <c r="AG3" s="265"/>
      <c r="AH3" s="267"/>
      <c r="AI3" s="267"/>
      <c r="AJ3" s="265"/>
      <c r="AK3" s="264"/>
      <c r="AL3" s="187"/>
      <c r="AM3" s="187"/>
      <c r="AN3" s="260"/>
    </row>
    <row r="4" spans="1:40" ht="22.5" thickBot="1">
      <c r="A4" s="379"/>
      <c r="B4" s="379"/>
      <c r="C4" s="380" t="s">
        <v>281</v>
      </c>
      <c r="D4" s="381">
        <v>2012</v>
      </c>
      <c r="E4" s="382"/>
      <c r="F4" s="383"/>
      <c r="G4" s="383"/>
      <c r="H4" s="379"/>
    </row>
    <row r="5" spans="1:40" ht="21.75" thickBot="1">
      <c r="A5" s="479" t="s">
        <v>254</v>
      </c>
      <c r="B5" s="464"/>
      <c r="C5" s="464"/>
      <c r="D5" s="464"/>
      <c r="E5" s="464"/>
      <c r="F5" s="464"/>
      <c r="G5" s="464"/>
      <c r="H5" s="464"/>
      <c r="I5" s="464"/>
      <c r="J5" s="464"/>
      <c r="K5" s="464"/>
      <c r="L5" s="464"/>
      <c r="M5" s="464"/>
      <c r="N5" s="464"/>
      <c r="O5" s="464"/>
      <c r="P5" s="464"/>
      <c r="Q5" s="464"/>
      <c r="R5" s="464"/>
      <c r="S5" s="464"/>
      <c r="T5" s="464"/>
      <c r="U5" s="464"/>
      <c r="V5" s="464"/>
      <c r="W5" s="464"/>
      <c r="X5" s="464"/>
      <c r="Y5" s="464"/>
      <c r="Z5" s="464"/>
      <c r="AA5" s="464"/>
      <c r="AB5" s="464"/>
      <c r="AC5" s="464"/>
      <c r="AD5" s="464"/>
      <c r="AE5" s="464"/>
      <c r="AF5" s="464"/>
      <c r="AG5" s="464"/>
      <c r="AH5" s="464"/>
      <c r="AI5" s="464"/>
      <c r="AJ5" s="464"/>
      <c r="AK5" s="474"/>
      <c r="AL5" s="464"/>
      <c r="AM5" s="464"/>
    </row>
    <row r="6" spans="1:40">
      <c r="A6" s="143" t="s">
        <v>204</v>
      </c>
      <c r="B6" s="261" t="s">
        <v>49</v>
      </c>
      <c r="C6" s="145" t="s">
        <v>49</v>
      </c>
      <c r="D6" s="146" t="s">
        <v>206</v>
      </c>
      <c r="E6" s="147" t="s">
        <v>205</v>
      </c>
      <c r="F6" s="148" t="s">
        <v>1</v>
      </c>
      <c r="G6" s="148" t="s">
        <v>222</v>
      </c>
      <c r="H6" s="261" t="s">
        <v>232</v>
      </c>
      <c r="I6" s="149" t="s">
        <v>117</v>
      </c>
      <c r="J6" s="149" t="s">
        <v>119</v>
      </c>
      <c r="K6" s="262" t="s">
        <v>46</v>
      </c>
      <c r="L6" s="480" t="s">
        <v>3</v>
      </c>
      <c r="M6" s="481"/>
      <c r="N6" s="148" t="s">
        <v>6</v>
      </c>
      <c r="O6" s="148" t="s">
        <v>7</v>
      </c>
      <c r="P6" s="148" t="s">
        <v>8</v>
      </c>
      <c r="Q6" s="148" t="s">
        <v>9</v>
      </c>
      <c r="R6" s="148" t="s">
        <v>10</v>
      </c>
      <c r="S6" s="261" t="s">
        <v>11</v>
      </c>
      <c r="T6" s="143" t="s">
        <v>12</v>
      </c>
      <c r="U6" s="148" t="s">
        <v>144</v>
      </c>
      <c r="V6" s="153" t="s">
        <v>20</v>
      </c>
      <c r="W6" s="148" t="s">
        <v>38</v>
      </c>
      <c r="X6" s="154" t="s">
        <v>14</v>
      </c>
      <c r="Y6" s="154" t="s">
        <v>15</v>
      </c>
      <c r="Z6" s="154" t="s">
        <v>155</v>
      </c>
      <c r="AA6" s="148" t="s">
        <v>157</v>
      </c>
      <c r="AB6" s="148" t="s">
        <v>282</v>
      </c>
      <c r="AC6" s="148" t="s">
        <v>130</v>
      </c>
      <c r="AD6" s="148" t="s">
        <v>151</v>
      </c>
      <c r="AE6" s="148" t="s">
        <v>272</v>
      </c>
      <c r="AF6" s="148" t="s">
        <v>274</v>
      </c>
      <c r="AG6" s="148" t="s">
        <v>48</v>
      </c>
      <c r="AH6" s="480" t="s">
        <v>17</v>
      </c>
      <c r="AI6" s="482"/>
      <c r="AJ6" s="482"/>
      <c r="AK6" s="155" t="s">
        <v>18</v>
      </c>
      <c r="AL6" s="156" t="s">
        <v>124</v>
      </c>
      <c r="AM6" s="156" t="s">
        <v>126</v>
      </c>
      <c r="AN6" s="157" t="s">
        <v>135</v>
      </c>
    </row>
    <row r="7" spans="1:40" ht="15.75" thickBot="1">
      <c r="A7" s="158"/>
      <c r="B7" s="159" t="s">
        <v>50</v>
      </c>
      <c r="C7" s="160" t="s">
        <v>51</v>
      </c>
      <c r="D7" s="232"/>
      <c r="E7" s="162"/>
      <c r="F7" s="163"/>
      <c r="G7" s="164" t="s">
        <v>223</v>
      </c>
      <c r="H7" s="165" t="s">
        <v>233</v>
      </c>
      <c r="I7" s="166"/>
      <c r="J7" s="166" t="s">
        <v>120</v>
      </c>
      <c r="K7" s="167" t="s">
        <v>47</v>
      </c>
      <c r="L7" s="168" t="s">
        <v>4</v>
      </c>
      <c r="M7" s="168" t="s">
        <v>5</v>
      </c>
      <c r="N7" s="163"/>
      <c r="O7" s="163"/>
      <c r="P7" s="163"/>
      <c r="Q7" s="163"/>
      <c r="R7" s="163"/>
      <c r="S7" s="165"/>
      <c r="T7" s="158"/>
      <c r="U7" s="163"/>
      <c r="V7" s="169" t="s">
        <v>21</v>
      </c>
      <c r="W7" s="164" t="s">
        <v>39</v>
      </c>
      <c r="X7" s="163"/>
      <c r="Y7" s="164">
        <v>19803</v>
      </c>
      <c r="Z7" s="164" t="s">
        <v>156</v>
      </c>
      <c r="AA7" s="164" t="s">
        <v>158</v>
      </c>
      <c r="AB7" s="164" t="s">
        <v>283</v>
      </c>
      <c r="AC7" s="164" t="s">
        <v>129</v>
      </c>
      <c r="AD7" s="164"/>
      <c r="AE7" s="164"/>
      <c r="AF7" s="164" t="s">
        <v>273</v>
      </c>
      <c r="AG7" s="164" t="s">
        <v>123</v>
      </c>
      <c r="AH7" s="170">
        <v>0.25</v>
      </c>
      <c r="AI7" s="170">
        <v>0.5</v>
      </c>
      <c r="AJ7" s="171" t="s">
        <v>5</v>
      </c>
      <c r="AK7" s="166"/>
      <c r="AL7" s="173" t="s">
        <v>125</v>
      </c>
      <c r="AM7" s="173" t="s">
        <v>127</v>
      </c>
      <c r="AN7" s="174"/>
    </row>
    <row r="8" spans="1:40">
      <c r="A8" s="270" t="s">
        <v>22</v>
      </c>
      <c r="B8" s="271" t="s">
        <v>53</v>
      </c>
      <c r="C8" s="271" t="s">
        <v>54</v>
      </c>
      <c r="D8" s="272" t="s">
        <v>207</v>
      </c>
      <c r="E8" s="273" t="s">
        <v>165</v>
      </c>
      <c r="F8" s="273">
        <v>6</v>
      </c>
      <c r="G8" s="273" t="s">
        <v>22</v>
      </c>
      <c r="H8" s="273" t="s">
        <v>56</v>
      </c>
      <c r="I8" s="273" t="s">
        <v>118</v>
      </c>
      <c r="J8" s="273" t="s">
        <v>121</v>
      </c>
      <c r="K8" s="274">
        <v>365211</v>
      </c>
      <c r="L8" s="275">
        <v>13</v>
      </c>
      <c r="M8" s="274">
        <v>94955</v>
      </c>
      <c r="N8" s="274">
        <v>78520</v>
      </c>
      <c r="O8" s="274">
        <v>1007510</v>
      </c>
      <c r="P8" s="274">
        <v>127824</v>
      </c>
      <c r="Q8" s="274">
        <v>51130</v>
      </c>
      <c r="R8" s="274">
        <v>15084</v>
      </c>
      <c r="S8" s="274">
        <v>195453</v>
      </c>
      <c r="T8" s="274">
        <v>74483</v>
      </c>
      <c r="U8" s="274">
        <v>0</v>
      </c>
      <c r="V8" s="274">
        <v>0</v>
      </c>
      <c r="W8" s="274"/>
      <c r="X8" s="274">
        <v>0</v>
      </c>
      <c r="Y8" s="274"/>
      <c r="Z8" s="274">
        <v>298517</v>
      </c>
      <c r="AA8" s="274">
        <v>199011</v>
      </c>
      <c r="AB8" s="274"/>
      <c r="AC8" s="274">
        <v>0</v>
      </c>
      <c r="AD8" s="274">
        <v>0</v>
      </c>
      <c r="AE8" s="274">
        <v>0</v>
      </c>
      <c r="AF8" s="274"/>
      <c r="AG8" s="274">
        <v>1372721</v>
      </c>
      <c r="AH8" s="276"/>
      <c r="AI8" s="276"/>
      <c r="AJ8" s="274"/>
      <c r="AK8" s="274">
        <f t="shared" ref="AK8" si="0">K8+M8+N8+O8+P8+Q8+R8+S8+T8+U8+V8+X8+Y8+AA8+AC8+AJ8+AG8+AD8+Z8</f>
        <v>3880419</v>
      </c>
      <c r="AL8" s="277">
        <v>39788</v>
      </c>
      <c r="AM8" s="278" t="s">
        <v>136</v>
      </c>
      <c r="AN8" s="279"/>
    </row>
    <row r="9" spans="1:40">
      <c r="A9" s="280" t="s">
        <v>23</v>
      </c>
      <c r="B9" s="281" t="s">
        <v>57</v>
      </c>
      <c r="C9" s="281" t="s">
        <v>58</v>
      </c>
      <c r="D9" s="282" t="s">
        <v>208</v>
      </c>
      <c r="E9" s="283" t="s">
        <v>166</v>
      </c>
      <c r="F9" s="283">
        <v>8</v>
      </c>
      <c r="G9" s="283" t="s">
        <v>224</v>
      </c>
      <c r="H9" s="283" t="s">
        <v>59</v>
      </c>
      <c r="I9" s="283" t="s">
        <v>118</v>
      </c>
      <c r="J9" s="283" t="s">
        <v>121</v>
      </c>
      <c r="K9" s="284">
        <v>290658</v>
      </c>
      <c r="L9" s="285">
        <v>4</v>
      </c>
      <c r="M9" s="284">
        <v>23253</v>
      </c>
      <c r="N9" s="284">
        <v>62491</v>
      </c>
      <c r="O9" s="284">
        <v>580111</v>
      </c>
      <c r="P9" s="284">
        <v>101730</v>
      </c>
      <c r="Q9" s="284">
        <v>40692</v>
      </c>
      <c r="R9" s="284">
        <v>15084</v>
      </c>
      <c r="S9" s="284">
        <v>102802</v>
      </c>
      <c r="T9" s="284">
        <v>42383</v>
      </c>
      <c r="U9" s="284">
        <v>23793</v>
      </c>
      <c r="V9" s="284">
        <v>0</v>
      </c>
      <c r="W9" s="284"/>
      <c r="X9" s="284">
        <v>261231</v>
      </c>
      <c r="Y9" s="284">
        <v>174154</v>
      </c>
      <c r="Z9" s="284"/>
      <c r="AA9" s="284"/>
      <c r="AB9" s="284"/>
      <c r="AC9" s="284"/>
      <c r="AD9" s="284"/>
      <c r="AE9" s="284"/>
      <c r="AF9" s="284"/>
      <c r="AG9" s="284"/>
      <c r="AH9" s="286"/>
      <c r="AI9" s="286"/>
      <c r="AJ9" s="284"/>
      <c r="AK9" s="284">
        <f>K9+M9+N9+O9+P9+Q9+R9+S9+T9+U9+V9+X9+Y9+AA9+AC9+AJ9+AG9+AD9+Z9+AF9+AE9</f>
        <v>1718382</v>
      </c>
      <c r="AL9" s="287">
        <v>37622</v>
      </c>
      <c r="AM9" s="288" t="s">
        <v>136</v>
      </c>
      <c r="AN9" s="289"/>
    </row>
    <row r="10" spans="1:40">
      <c r="A10" s="280" t="s">
        <v>23</v>
      </c>
      <c r="B10" s="281" t="s">
        <v>64</v>
      </c>
      <c r="C10" s="281" t="s">
        <v>65</v>
      </c>
      <c r="D10" s="282" t="s">
        <v>209</v>
      </c>
      <c r="E10" s="283" t="s">
        <v>167</v>
      </c>
      <c r="F10" s="283">
        <v>10</v>
      </c>
      <c r="G10" s="283" t="s">
        <v>26</v>
      </c>
      <c r="H10" s="283" t="s">
        <v>231</v>
      </c>
      <c r="I10" s="283" t="s">
        <v>118</v>
      </c>
      <c r="J10" s="283" t="s">
        <v>121</v>
      </c>
      <c r="K10" s="284">
        <v>245556</v>
      </c>
      <c r="L10" s="285">
        <v>4</v>
      </c>
      <c r="M10" s="284">
        <v>19644</v>
      </c>
      <c r="N10" s="284">
        <v>52795</v>
      </c>
      <c r="O10" s="284">
        <v>336933</v>
      </c>
      <c r="P10" s="284">
        <v>85945</v>
      </c>
      <c r="Q10" s="284">
        <v>34378</v>
      </c>
      <c r="R10" s="284">
        <v>15084</v>
      </c>
      <c r="S10" s="284">
        <v>58574</v>
      </c>
      <c r="T10" s="284">
        <v>24163</v>
      </c>
      <c r="U10" s="284">
        <v>23793</v>
      </c>
      <c r="V10" s="284">
        <v>0</v>
      </c>
      <c r="W10" s="284"/>
      <c r="X10" s="284">
        <v>0</v>
      </c>
      <c r="Y10" s="284">
        <v>0</v>
      </c>
      <c r="Z10" s="284">
        <v>133656</v>
      </c>
      <c r="AA10" s="284">
        <v>89104</v>
      </c>
      <c r="AB10" s="284"/>
      <c r="AC10" s="284"/>
      <c r="AD10" s="284"/>
      <c r="AE10" s="284"/>
      <c r="AF10" s="284"/>
      <c r="AG10" s="284"/>
      <c r="AH10" s="286">
        <v>17</v>
      </c>
      <c r="AI10" s="286">
        <v>7</v>
      </c>
      <c r="AJ10" s="284">
        <v>97337</v>
      </c>
      <c r="AK10" s="284">
        <f t="shared" ref="AK10:AK15" si="1">K10+M10+N10+O10+P10+Q10+R10+S10+T10+U10+V10+X10+Y10+AA10+AC10+AJ10+AG10+AD10+Z10+AF10</f>
        <v>1216962</v>
      </c>
      <c r="AL10" s="287">
        <v>37622</v>
      </c>
      <c r="AM10" s="288" t="s">
        <v>136</v>
      </c>
      <c r="AN10" s="289"/>
    </row>
    <row r="11" spans="1:40">
      <c r="A11" s="280" t="s">
        <v>23</v>
      </c>
      <c r="B11" s="281" t="s">
        <v>68</v>
      </c>
      <c r="C11" s="281" t="s">
        <v>69</v>
      </c>
      <c r="D11" s="282" t="s">
        <v>210</v>
      </c>
      <c r="E11" s="283" t="s">
        <v>168</v>
      </c>
      <c r="F11" s="283">
        <v>10</v>
      </c>
      <c r="G11" s="283" t="s">
        <v>27</v>
      </c>
      <c r="H11" s="283" t="s">
        <v>56</v>
      </c>
      <c r="I11" s="283" t="s">
        <v>118</v>
      </c>
      <c r="J11" s="283" t="s">
        <v>121</v>
      </c>
      <c r="K11" s="284">
        <v>245556</v>
      </c>
      <c r="L11" s="285">
        <v>0</v>
      </c>
      <c r="M11" s="284">
        <v>0</v>
      </c>
      <c r="N11" s="284">
        <v>52795</v>
      </c>
      <c r="O11" s="284">
        <v>336933</v>
      </c>
      <c r="P11" s="284">
        <v>85945</v>
      </c>
      <c r="Q11" s="284">
        <v>34378</v>
      </c>
      <c r="R11" s="284">
        <v>15084</v>
      </c>
      <c r="S11" s="284">
        <v>58574</v>
      </c>
      <c r="T11" s="284">
        <v>24163</v>
      </c>
      <c r="U11" s="284">
        <v>23793</v>
      </c>
      <c r="V11" s="284">
        <v>0</v>
      </c>
      <c r="W11" s="284"/>
      <c r="X11" s="284">
        <v>0</v>
      </c>
      <c r="Y11" s="284">
        <v>0</v>
      </c>
      <c r="Z11" s="284">
        <v>133656</v>
      </c>
      <c r="AA11" s="284">
        <v>89104</v>
      </c>
      <c r="AB11" s="284"/>
      <c r="AC11" s="284"/>
      <c r="AD11" s="284"/>
      <c r="AE11" s="284"/>
      <c r="AF11" s="284"/>
      <c r="AG11" s="284"/>
      <c r="AH11" s="286">
        <v>28</v>
      </c>
      <c r="AI11" s="286">
        <v>12</v>
      </c>
      <c r="AJ11" s="284">
        <v>162484</v>
      </c>
      <c r="AK11" s="284">
        <f>K11+M11+N11+O11+P11+Q11+R11+S11+T11+U11+V11+X11+Y11+AA11+AC11+AJ11+AG11+AD11+Z11+AF11+AE11</f>
        <v>1262465</v>
      </c>
      <c r="AL11" s="287">
        <v>40560</v>
      </c>
      <c r="AM11" s="288" t="s">
        <v>136</v>
      </c>
      <c r="AN11" s="289"/>
    </row>
    <row r="12" spans="1:40">
      <c r="A12" s="280" t="s">
        <v>23</v>
      </c>
      <c r="B12" s="281" t="s">
        <v>71</v>
      </c>
      <c r="C12" s="281" t="s">
        <v>72</v>
      </c>
      <c r="D12" s="282" t="s">
        <v>211</v>
      </c>
      <c r="E12" s="283" t="s">
        <v>169</v>
      </c>
      <c r="F12" s="283">
        <v>10</v>
      </c>
      <c r="G12" s="283" t="s">
        <v>28</v>
      </c>
      <c r="H12" s="283" t="s">
        <v>234</v>
      </c>
      <c r="I12" s="283" t="s">
        <v>118</v>
      </c>
      <c r="J12" s="283" t="s">
        <v>121</v>
      </c>
      <c r="K12" s="284">
        <v>245556</v>
      </c>
      <c r="L12" s="285">
        <v>8</v>
      </c>
      <c r="M12" s="284">
        <v>39289</v>
      </c>
      <c r="N12" s="284">
        <v>52795</v>
      </c>
      <c r="O12" s="284">
        <v>336933</v>
      </c>
      <c r="P12" s="284">
        <v>85945</v>
      </c>
      <c r="Q12" s="284">
        <v>34378</v>
      </c>
      <c r="R12" s="284">
        <v>15084</v>
      </c>
      <c r="S12" s="284">
        <v>58574</v>
      </c>
      <c r="T12" s="284">
        <v>24163</v>
      </c>
      <c r="U12" s="284">
        <v>23793</v>
      </c>
      <c r="V12" s="284">
        <v>0</v>
      </c>
      <c r="W12" s="284"/>
      <c r="X12" s="284">
        <v>0</v>
      </c>
      <c r="Y12" s="284"/>
      <c r="Z12" s="284">
        <v>133656</v>
      </c>
      <c r="AA12" s="284">
        <v>89104</v>
      </c>
      <c r="AB12" s="284"/>
      <c r="AC12" s="284"/>
      <c r="AD12" s="284"/>
      <c r="AE12" s="284"/>
      <c r="AF12" s="284"/>
      <c r="AG12" s="284"/>
      <c r="AH12" s="286">
        <v>25</v>
      </c>
      <c r="AI12" s="286">
        <v>11</v>
      </c>
      <c r="AJ12" s="284">
        <v>146389</v>
      </c>
      <c r="AK12" s="284">
        <f>K12+M12+N12+O12+P12+Q12+R12+S12+T12+U12+V12+X12+Y12+AA12+AC12+AJ12+AG12+AD12+Z12+AF12+AE12</f>
        <v>1285659</v>
      </c>
      <c r="AL12" s="287">
        <v>34700</v>
      </c>
      <c r="AM12" s="288" t="s">
        <v>136</v>
      </c>
      <c r="AN12" s="289"/>
    </row>
    <row r="13" spans="1:40">
      <c r="A13" s="280" t="s">
        <v>29</v>
      </c>
      <c r="B13" s="281" t="s">
        <v>75</v>
      </c>
      <c r="C13" s="281" t="s">
        <v>76</v>
      </c>
      <c r="D13" s="282" t="s">
        <v>212</v>
      </c>
      <c r="E13" s="283" t="s">
        <v>170</v>
      </c>
      <c r="F13" s="283">
        <v>11</v>
      </c>
      <c r="G13" s="283" t="s">
        <v>225</v>
      </c>
      <c r="H13" s="283" t="s">
        <v>231</v>
      </c>
      <c r="I13" s="283" t="s">
        <v>118</v>
      </c>
      <c r="J13" s="283" t="s">
        <v>121</v>
      </c>
      <c r="K13" s="284">
        <v>227316</v>
      </c>
      <c r="L13" s="285">
        <v>4</v>
      </c>
      <c r="M13" s="284">
        <v>18185</v>
      </c>
      <c r="N13" s="284">
        <v>48873</v>
      </c>
      <c r="O13" s="284">
        <v>254591</v>
      </c>
      <c r="P13" s="284">
        <v>79561</v>
      </c>
      <c r="Q13" s="284">
        <v>31824</v>
      </c>
      <c r="R13" s="284">
        <v>15084</v>
      </c>
      <c r="S13" s="284">
        <v>43658</v>
      </c>
      <c r="T13" s="284">
        <v>17985</v>
      </c>
      <c r="U13" s="284">
        <v>23793</v>
      </c>
      <c r="V13" s="284">
        <v>0</v>
      </c>
      <c r="W13" s="284"/>
      <c r="X13" s="284">
        <v>0</v>
      </c>
      <c r="Y13" s="284">
        <v>0</v>
      </c>
      <c r="Z13" s="284">
        <v>112021</v>
      </c>
      <c r="AA13" s="284">
        <v>74681</v>
      </c>
      <c r="AB13" s="284"/>
      <c r="AC13" s="284"/>
      <c r="AD13" s="284"/>
      <c r="AE13" s="284"/>
      <c r="AF13" s="284"/>
      <c r="AG13" s="284"/>
      <c r="AH13" s="286"/>
      <c r="AI13" s="286"/>
      <c r="AJ13" s="284"/>
      <c r="AK13" s="284">
        <f t="shared" si="1"/>
        <v>947572</v>
      </c>
      <c r="AL13" s="287">
        <v>37641</v>
      </c>
      <c r="AM13" s="288" t="s">
        <v>136</v>
      </c>
      <c r="AN13" s="289"/>
    </row>
    <row r="14" spans="1:40">
      <c r="A14" s="280" t="s">
        <v>29</v>
      </c>
      <c r="B14" s="281" t="s">
        <v>78</v>
      </c>
      <c r="C14" s="281" t="s">
        <v>79</v>
      </c>
      <c r="D14" s="282" t="s">
        <v>213</v>
      </c>
      <c r="E14" s="283" t="s">
        <v>171</v>
      </c>
      <c r="F14" s="283">
        <v>11</v>
      </c>
      <c r="G14" s="283" t="s">
        <v>226</v>
      </c>
      <c r="H14" s="283" t="s">
        <v>229</v>
      </c>
      <c r="I14" s="283" t="s">
        <v>118</v>
      </c>
      <c r="J14" s="283" t="s">
        <v>121</v>
      </c>
      <c r="K14" s="284">
        <v>227316</v>
      </c>
      <c r="L14" s="285">
        <v>15</v>
      </c>
      <c r="M14" s="284">
        <v>68195</v>
      </c>
      <c r="N14" s="284">
        <v>48873</v>
      </c>
      <c r="O14" s="284">
        <v>254591</v>
      </c>
      <c r="P14" s="284">
        <v>79561</v>
      </c>
      <c r="Q14" s="284">
        <v>31824</v>
      </c>
      <c r="R14" s="284">
        <v>15084</v>
      </c>
      <c r="S14" s="284">
        <v>43658</v>
      </c>
      <c r="T14" s="284">
        <v>17985</v>
      </c>
      <c r="U14" s="284">
        <v>23793</v>
      </c>
      <c r="V14" s="284">
        <v>13620</v>
      </c>
      <c r="W14" s="284"/>
      <c r="X14" s="284">
        <v>0</v>
      </c>
      <c r="Y14" s="284">
        <v>0</v>
      </c>
      <c r="Z14" s="284">
        <v>112021</v>
      </c>
      <c r="AA14" s="284">
        <v>74681</v>
      </c>
      <c r="AB14" s="284"/>
      <c r="AC14" s="284"/>
      <c r="AD14" s="284"/>
      <c r="AE14" s="284"/>
      <c r="AF14" s="284"/>
      <c r="AG14" s="284"/>
      <c r="AH14" s="286">
        <v>19</v>
      </c>
      <c r="AI14" s="286">
        <v>0</v>
      </c>
      <c r="AJ14" s="284">
        <v>60238</v>
      </c>
      <c r="AK14" s="284">
        <f t="shared" si="1"/>
        <v>1071440</v>
      </c>
      <c r="AL14" s="287">
        <v>29587</v>
      </c>
      <c r="AM14" s="288" t="s">
        <v>136</v>
      </c>
      <c r="AN14" s="289"/>
    </row>
    <row r="15" spans="1:40">
      <c r="A15" s="280" t="s">
        <v>32</v>
      </c>
      <c r="B15" s="281" t="s">
        <v>82</v>
      </c>
      <c r="C15" s="281" t="s">
        <v>83</v>
      </c>
      <c r="D15" s="282" t="s">
        <v>214</v>
      </c>
      <c r="E15" s="283" t="s">
        <v>172</v>
      </c>
      <c r="F15" s="283">
        <v>13</v>
      </c>
      <c r="G15" s="283" t="s">
        <v>235</v>
      </c>
      <c r="H15" s="283" t="s">
        <v>240</v>
      </c>
      <c r="I15" s="283" t="s">
        <v>118</v>
      </c>
      <c r="J15" s="283" t="s">
        <v>121</v>
      </c>
      <c r="K15" s="284">
        <v>194943</v>
      </c>
      <c r="L15" s="285">
        <v>14</v>
      </c>
      <c r="M15" s="284">
        <v>54584</v>
      </c>
      <c r="N15" s="284">
        <v>41913</v>
      </c>
      <c r="O15" s="284">
        <v>139841</v>
      </c>
      <c r="P15" s="284">
        <v>68230</v>
      </c>
      <c r="Q15" s="284">
        <v>27292</v>
      </c>
      <c r="R15" s="284">
        <v>54472</v>
      </c>
      <c r="S15" s="284">
        <v>27260</v>
      </c>
      <c r="T15" s="284">
        <v>10367</v>
      </c>
      <c r="U15" s="284">
        <v>39310</v>
      </c>
      <c r="V15" s="284">
        <v>0</v>
      </c>
      <c r="W15" s="284"/>
      <c r="X15" s="284">
        <v>0</v>
      </c>
      <c r="Y15" s="284">
        <v>0</v>
      </c>
      <c r="Z15" s="284">
        <v>92185</v>
      </c>
      <c r="AA15" s="284">
        <v>61457</v>
      </c>
      <c r="AB15" s="284"/>
      <c r="AC15" s="284"/>
      <c r="AD15" s="284"/>
      <c r="AE15" s="284"/>
      <c r="AF15" s="284"/>
      <c r="AG15" s="284"/>
      <c r="AH15" s="286">
        <v>50</v>
      </c>
      <c r="AI15" s="286">
        <v>37</v>
      </c>
      <c r="AJ15" s="284">
        <v>207918</v>
      </c>
      <c r="AK15" s="284">
        <f t="shared" si="1"/>
        <v>1019772</v>
      </c>
      <c r="AL15" s="287">
        <v>30682</v>
      </c>
      <c r="AM15" s="288" t="s">
        <v>136</v>
      </c>
      <c r="AN15" s="289"/>
    </row>
    <row r="16" spans="1:40">
      <c r="A16" s="280" t="s">
        <v>34</v>
      </c>
      <c r="B16" s="281" t="s">
        <v>85</v>
      </c>
      <c r="C16" s="281" t="s">
        <v>86</v>
      </c>
      <c r="D16" s="282" t="s">
        <v>215</v>
      </c>
      <c r="E16" s="283" t="s">
        <v>173</v>
      </c>
      <c r="F16" s="283">
        <v>14</v>
      </c>
      <c r="G16" s="283" t="s">
        <v>228</v>
      </c>
      <c r="H16" s="283" t="s">
        <v>236</v>
      </c>
      <c r="I16" s="283" t="s">
        <v>118</v>
      </c>
      <c r="J16" s="283" t="s">
        <v>121</v>
      </c>
      <c r="K16" s="284">
        <v>180528</v>
      </c>
      <c r="L16" s="285">
        <v>15</v>
      </c>
      <c r="M16" s="284">
        <v>54158</v>
      </c>
      <c r="N16" s="284">
        <v>38814</v>
      </c>
      <c r="O16" s="284">
        <v>105633</v>
      </c>
      <c r="P16" s="284">
        <v>63185</v>
      </c>
      <c r="Q16" s="284">
        <v>25274</v>
      </c>
      <c r="R16" s="284">
        <v>54037</v>
      </c>
      <c r="S16" s="284">
        <v>20553</v>
      </c>
      <c r="T16" s="284">
        <v>7666</v>
      </c>
      <c r="U16" s="284">
        <v>39310</v>
      </c>
      <c r="V16" s="284">
        <v>0</v>
      </c>
      <c r="W16" s="284"/>
      <c r="X16" s="284">
        <v>0</v>
      </c>
      <c r="Y16" s="284">
        <v>0</v>
      </c>
      <c r="Z16" s="284">
        <v>81632</v>
      </c>
      <c r="AA16" s="284">
        <v>54421</v>
      </c>
      <c r="AB16" s="284"/>
      <c r="AC16" s="284"/>
      <c r="AD16" s="284"/>
      <c r="AE16" s="284"/>
      <c r="AF16" s="284"/>
      <c r="AG16" s="284"/>
      <c r="AH16" s="286">
        <v>40</v>
      </c>
      <c r="AI16" s="286"/>
      <c r="AJ16" s="284">
        <v>90367</v>
      </c>
      <c r="AK16" s="284">
        <f>K16+M16+N16+O16+P16+Q16+R16+S16+T16+U16+V16+X16+Y16+AA16+AC16+AJ16+AG16+AD16+Z16+AF16+AE16</f>
        <v>815578</v>
      </c>
      <c r="AL16" s="287">
        <v>29221</v>
      </c>
      <c r="AM16" s="288" t="s">
        <v>136</v>
      </c>
      <c r="AN16" s="289"/>
    </row>
    <row r="17" spans="1:40">
      <c r="A17" s="280" t="s">
        <v>32</v>
      </c>
      <c r="B17" s="281" t="s">
        <v>88</v>
      </c>
      <c r="C17" s="281" t="s">
        <v>89</v>
      </c>
      <c r="D17" s="282" t="s">
        <v>216</v>
      </c>
      <c r="E17" s="283" t="s">
        <v>174</v>
      </c>
      <c r="F17" s="283">
        <v>15</v>
      </c>
      <c r="G17" s="283" t="s">
        <v>230</v>
      </c>
      <c r="H17" s="283" t="s">
        <v>229</v>
      </c>
      <c r="I17" s="283" t="s">
        <v>118</v>
      </c>
      <c r="J17" s="283" t="s">
        <v>121</v>
      </c>
      <c r="K17" s="284">
        <v>167270</v>
      </c>
      <c r="L17" s="285">
        <v>12</v>
      </c>
      <c r="M17" s="284">
        <v>40145</v>
      </c>
      <c r="N17" s="284">
        <v>35963</v>
      </c>
      <c r="O17" s="284">
        <v>84846</v>
      </c>
      <c r="P17" s="284">
        <v>58545</v>
      </c>
      <c r="Q17" s="284">
        <v>23418</v>
      </c>
      <c r="R17" s="284">
        <v>46534</v>
      </c>
      <c r="S17" s="284">
        <v>15939</v>
      </c>
      <c r="T17" s="284">
        <v>5997</v>
      </c>
      <c r="U17" s="284">
        <v>39310</v>
      </c>
      <c r="V17" s="284">
        <v>10592</v>
      </c>
      <c r="W17" s="284">
        <v>0</v>
      </c>
      <c r="X17" s="284">
        <v>0</v>
      </c>
      <c r="Y17" s="284">
        <v>0</v>
      </c>
      <c r="Z17" s="284">
        <v>72695</v>
      </c>
      <c r="AA17" s="284">
        <v>48464</v>
      </c>
      <c r="AB17" s="284">
        <v>42368</v>
      </c>
      <c r="AC17" s="284"/>
      <c r="AD17" s="284"/>
      <c r="AE17" s="284"/>
      <c r="AF17" s="284"/>
      <c r="AG17" s="284"/>
      <c r="AH17" s="286"/>
      <c r="AI17" s="286"/>
      <c r="AJ17" s="284">
        <v>28197</v>
      </c>
      <c r="AK17" s="284">
        <f>K17+M17+N17+O17+P17+Q17+R17+S17+T17+U17+V17+X17+Y17+AA17+AC17+AJ17+AG17+AD17+Z17+AF17+W17+AB17</f>
        <v>720283</v>
      </c>
      <c r="AL17" s="287">
        <v>32082</v>
      </c>
      <c r="AM17" s="288" t="s">
        <v>136</v>
      </c>
      <c r="AN17" s="289"/>
    </row>
    <row r="18" spans="1:40">
      <c r="A18" s="280" t="s">
        <v>32</v>
      </c>
      <c r="B18" s="281" t="s">
        <v>78</v>
      </c>
      <c r="C18" s="281" t="s">
        <v>79</v>
      </c>
      <c r="D18" s="282" t="s">
        <v>210</v>
      </c>
      <c r="E18" s="283" t="s">
        <v>175</v>
      </c>
      <c r="F18" s="283">
        <v>16</v>
      </c>
      <c r="G18" s="283" t="s">
        <v>237</v>
      </c>
      <c r="H18" s="283" t="s">
        <v>227</v>
      </c>
      <c r="I18" s="283" t="s">
        <v>118</v>
      </c>
      <c r="J18" s="283" t="s">
        <v>121</v>
      </c>
      <c r="K18" s="284">
        <v>154198</v>
      </c>
      <c r="L18" s="290">
        <v>9</v>
      </c>
      <c r="M18" s="284">
        <v>27756</v>
      </c>
      <c r="N18" s="284">
        <v>33153</v>
      </c>
      <c r="O18" s="284">
        <v>83330</v>
      </c>
      <c r="P18" s="284">
        <v>53969</v>
      </c>
      <c r="Q18" s="284">
        <v>21588</v>
      </c>
      <c r="R18" s="284">
        <v>49028</v>
      </c>
      <c r="S18" s="284">
        <v>15526</v>
      </c>
      <c r="T18" s="284">
        <v>5825</v>
      </c>
      <c r="U18" s="284">
        <v>39310</v>
      </c>
      <c r="V18" s="284">
        <v>0</v>
      </c>
      <c r="W18" s="284">
        <v>1600</v>
      </c>
      <c r="X18" s="284">
        <v>0</v>
      </c>
      <c r="Y18" s="284">
        <v>0</v>
      </c>
      <c r="Z18" s="284">
        <v>70093</v>
      </c>
      <c r="AA18" s="284">
        <v>46729</v>
      </c>
      <c r="AB18" s="284"/>
      <c r="AC18" s="284"/>
      <c r="AD18" s="284"/>
      <c r="AE18" s="284">
        <v>0</v>
      </c>
      <c r="AF18" s="284">
        <v>0</v>
      </c>
      <c r="AG18" s="284"/>
      <c r="AH18" s="286">
        <v>17</v>
      </c>
      <c r="AI18" s="286">
        <v>3</v>
      </c>
      <c r="AJ18" s="284">
        <v>32192</v>
      </c>
      <c r="AK18" s="284">
        <f t="shared" ref="AK18:AK23" si="2">K18+M18+N18+O18+P18+Q18+R18+S18+T18+U18+V18+X18+Y18+AA18+AC18+AJ18+AG18+AD18+Z18+AF18+W18+AE18</f>
        <v>634297</v>
      </c>
      <c r="AL18" s="287">
        <v>33970</v>
      </c>
      <c r="AM18" s="288" t="s">
        <v>136</v>
      </c>
      <c r="AN18" s="289"/>
    </row>
    <row r="19" spans="1:40">
      <c r="A19" s="280" t="s">
        <v>34</v>
      </c>
      <c r="B19" s="281" t="s">
        <v>91</v>
      </c>
      <c r="C19" s="281" t="s">
        <v>92</v>
      </c>
      <c r="D19" s="282" t="s">
        <v>217</v>
      </c>
      <c r="E19" s="283" t="s">
        <v>176</v>
      </c>
      <c r="F19" s="283">
        <v>17</v>
      </c>
      <c r="G19" s="283" t="s">
        <v>34</v>
      </c>
      <c r="H19" s="283" t="s">
        <v>238</v>
      </c>
      <c r="I19" s="283" t="s">
        <v>118</v>
      </c>
      <c r="J19" s="283" t="s">
        <v>121</v>
      </c>
      <c r="K19" s="284">
        <v>143034</v>
      </c>
      <c r="L19" s="290">
        <v>11</v>
      </c>
      <c r="M19" s="284">
        <v>31467</v>
      </c>
      <c r="N19" s="284">
        <v>30752</v>
      </c>
      <c r="O19" s="284">
        <v>64429</v>
      </c>
      <c r="P19" s="284">
        <v>50062</v>
      </c>
      <c r="Q19" s="284">
        <v>20025</v>
      </c>
      <c r="R19" s="284">
        <v>45611</v>
      </c>
      <c r="S19" s="284">
        <v>11188</v>
      </c>
      <c r="T19" s="284">
        <v>4176</v>
      </c>
      <c r="U19" s="284">
        <v>39310</v>
      </c>
      <c r="V19" s="284">
        <v>0</v>
      </c>
      <c r="W19" s="284">
        <v>6400</v>
      </c>
      <c r="X19" s="284">
        <v>0</v>
      </c>
      <c r="Y19" s="284">
        <v>0</v>
      </c>
      <c r="Z19" s="284">
        <v>62892</v>
      </c>
      <c r="AA19" s="284">
        <v>41928</v>
      </c>
      <c r="AB19" s="284"/>
      <c r="AC19" s="284"/>
      <c r="AD19" s="284"/>
      <c r="AE19" s="284"/>
      <c r="AF19" s="284">
        <v>0</v>
      </c>
      <c r="AG19" s="284"/>
      <c r="AH19" s="286"/>
      <c r="AI19" s="286"/>
      <c r="AJ19" s="284"/>
      <c r="AK19" s="284">
        <f t="shared" si="2"/>
        <v>551274</v>
      </c>
      <c r="AL19" s="287">
        <v>32874</v>
      </c>
      <c r="AM19" s="288" t="s">
        <v>136</v>
      </c>
      <c r="AN19" s="289"/>
    </row>
    <row r="20" spans="1:40">
      <c r="A20" s="280" t="s">
        <v>40</v>
      </c>
      <c r="B20" s="281" t="s">
        <v>93</v>
      </c>
      <c r="C20" s="281" t="s">
        <v>57</v>
      </c>
      <c r="D20" s="282" t="s">
        <v>218</v>
      </c>
      <c r="E20" s="283" t="s">
        <v>177</v>
      </c>
      <c r="F20" s="283">
        <v>17</v>
      </c>
      <c r="G20" s="283" t="s">
        <v>239</v>
      </c>
      <c r="H20" s="283" t="s">
        <v>241</v>
      </c>
      <c r="I20" s="283" t="s">
        <v>118</v>
      </c>
      <c r="J20" s="283" t="s">
        <v>121</v>
      </c>
      <c r="K20" s="284">
        <v>143034</v>
      </c>
      <c r="L20" s="290">
        <v>13</v>
      </c>
      <c r="M20" s="284">
        <v>37189</v>
      </c>
      <c r="N20" s="284">
        <v>30752</v>
      </c>
      <c r="O20" s="284">
        <v>64429</v>
      </c>
      <c r="P20" s="284">
        <v>50062</v>
      </c>
      <c r="Q20" s="284">
        <v>20025</v>
      </c>
      <c r="R20" s="284">
        <v>45611</v>
      </c>
      <c r="S20" s="284">
        <v>11188</v>
      </c>
      <c r="T20" s="284">
        <v>4176</v>
      </c>
      <c r="U20" s="284">
        <v>39310</v>
      </c>
      <c r="V20" s="284">
        <v>0</v>
      </c>
      <c r="W20" s="284">
        <v>4800</v>
      </c>
      <c r="X20" s="284">
        <v>0</v>
      </c>
      <c r="Y20" s="284">
        <v>0</v>
      </c>
      <c r="Z20" s="284">
        <v>62892</v>
      </c>
      <c r="AA20" s="284">
        <v>41928</v>
      </c>
      <c r="AB20" s="284"/>
      <c r="AC20" s="284"/>
      <c r="AD20" s="284"/>
      <c r="AE20" s="284">
        <v>52730</v>
      </c>
      <c r="AF20" s="284">
        <v>44110</v>
      </c>
      <c r="AG20" s="284"/>
      <c r="AH20" s="286">
        <v>65</v>
      </c>
      <c r="AI20" s="286">
        <v>117</v>
      </c>
      <c r="AJ20" s="284">
        <v>280348</v>
      </c>
      <c r="AK20" s="284">
        <f t="shared" si="2"/>
        <v>932584</v>
      </c>
      <c r="AL20" s="287">
        <v>31413</v>
      </c>
      <c r="AM20" s="288" t="s">
        <v>136</v>
      </c>
      <c r="AN20" s="289"/>
    </row>
    <row r="21" spans="1:40">
      <c r="A21" s="280" t="s">
        <v>40</v>
      </c>
      <c r="B21" s="281" t="s">
        <v>95</v>
      </c>
      <c r="C21" s="281" t="s">
        <v>96</v>
      </c>
      <c r="D21" s="282" t="s">
        <v>219</v>
      </c>
      <c r="E21" s="283" t="s">
        <v>178</v>
      </c>
      <c r="F21" s="283">
        <v>17</v>
      </c>
      <c r="G21" s="283" t="s">
        <v>237</v>
      </c>
      <c r="H21" s="283" t="s">
        <v>238</v>
      </c>
      <c r="I21" s="283" t="s">
        <v>118</v>
      </c>
      <c r="J21" s="283" t="s">
        <v>121</v>
      </c>
      <c r="K21" s="284">
        <v>143034</v>
      </c>
      <c r="L21" s="290">
        <v>8</v>
      </c>
      <c r="M21" s="284">
        <v>22885</v>
      </c>
      <c r="N21" s="284">
        <v>30752</v>
      </c>
      <c r="O21" s="284">
        <v>64429</v>
      </c>
      <c r="P21" s="284">
        <v>50062</v>
      </c>
      <c r="Q21" s="284">
        <v>20025</v>
      </c>
      <c r="R21" s="284">
        <v>45611</v>
      </c>
      <c r="S21" s="284">
        <v>11188</v>
      </c>
      <c r="T21" s="284">
        <v>4176</v>
      </c>
      <c r="U21" s="284">
        <v>39310</v>
      </c>
      <c r="V21" s="284">
        <v>0</v>
      </c>
      <c r="W21" s="284">
        <v>4800</v>
      </c>
      <c r="X21" s="284">
        <v>0</v>
      </c>
      <c r="Y21" s="284">
        <v>0</v>
      </c>
      <c r="Z21" s="284">
        <v>62892</v>
      </c>
      <c r="AA21" s="284">
        <v>41928</v>
      </c>
      <c r="AB21" s="284"/>
      <c r="AC21" s="284"/>
      <c r="AD21" s="284"/>
      <c r="AE21" s="284">
        <v>26365</v>
      </c>
      <c r="AF21" s="284">
        <v>22055</v>
      </c>
      <c r="AG21" s="284"/>
      <c r="AH21" s="286">
        <v>34</v>
      </c>
      <c r="AI21" s="286">
        <v>11</v>
      </c>
      <c r="AJ21" s="284">
        <v>64423</v>
      </c>
      <c r="AK21" s="284">
        <f t="shared" si="2"/>
        <v>653935</v>
      </c>
      <c r="AL21" s="287">
        <v>31048</v>
      </c>
      <c r="AM21" s="288" t="s">
        <v>136</v>
      </c>
      <c r="AN21" s="289"/>
    </row>
    <row r="22" spans="1:40">
      <c r="A22" s="280" t="s">
        <v>40</v>
      </c>
      <c r="B22" s="281" t="s">
        <v>99</v>
      </c>
      <c r="C22" s="281" t="s">
        <v>96</v>
      </c>
      <c r="D22" s="282" t="s">
        <v>220</v>
      </c>
      <c r="E22" s="283" t="s">
        <v>179</v>
      </c>
      <c r="F22" s="283">
        <v>17</v>
      </c>
      <c r="G22" s="283" t="s">
        <v>237</v>
      </c>
      <c r="H22" s="283" t="s">
        <v>241</v>
      </c>
      <c r="I22" s="283" t="s">
        <v>118</v>
      </c>
      <c r="J22" s="283" t="s">
        <v>121</v>
      </c>
      <c r="K22" s="284">
        <v>143034</v>
      </c>
      <c r="L22" s="290">
        <v>9</v>
      </c>
      <c r="M22" s="284">
        <v>25746</v>
      </c>
      <c r="N22" s="284">
        <v>30752</v>
      </c>
      <c r="O22" s="284">
        <v>64429</v>
      </c>
      <c r="P22" s="284">
        <v>50062</v>
      </c>
      <c r="Q22" s="284">
        <v>20025</v>
      </c>
      <c r="R22" s="284">
        <v>45611</v>
      </c>
      <c r="S22" s="284">
        <v>11188</v>
      </c>
      <c r="T22" s="284">
        <v>4176</v>
      </c>
      <c r="U22" s="284">
        <v>39310</v>
      </c>
      <c r="V22" s="284">
        <v>0</v>
      </c>
      <c r="W22" s="284">
        <v>4800</v>
      </c>
      <c r="X22" s="284">
        <v>0</v>
      </c>
      <c r="Y22" s="284">
        <v>0</v>
      </c>
      <c r="Z22" s="284">
        <v>62892</v>
      </c>
      <c r="AA22" s="284">
        <v>41928</v>
      </c>
      <c r="AB22" s="284"/>
      <c r="AC22" s="284"/>
      <c r="AD22" s="284"/>
      <c r="AE22" s="284">
        <v>0</v>
      </c>
      <c r="AF22" s="284">
        <v>0</v>
      </c>
      <c r="AG22" s="284"/>
      <c r="AH22" s="286">
        <v>16</v>
      </c>
      <c r="AI22" s="286">
        <v>4</v>
      </c>
      <c r="AJ22" s="284">
        <v>28389</v>
      </c>
      <c r="AK22" s="284">
        <f t="shared" si="2"/>
        <v>572342</v>
      </c>
      <c r="AL22" s="287">
        <v>33725</v>
      </c>
      <c r="AM22" s="288" t="s">
        <v>136</v>
      </c>
      <c r="AN22" s="289"/>
    </row>
    <row r="23" spans="1:40" ht="15.75" thickBot="1">
      <c r="A23" s="291" t="s">
        <v>40</v>
      </c>
      <c r="B23" s="292" t="s">
        <v>101</v>
      </c>
      <c r="C23" s="292" t="s">
        <v>102</v>
      </c>
      <c r="D23" s="293" t="s">
        <v>221</v>
      </c>
      <c r="E23" s="294" t="s">
        <v>185</v>
      </c>
      <c r="F23" s="294">
        <v>18</v>
      </c>
      <c r="G23" s="294" t="s">
        <v>239</v>
      </c>
      <c r="H23" s="294" t="s">
        <v>238</v>
      </c>
      <c r="I23" s="294" t="s">
        <v>118</v>
      </c>
      <c r="J23" s="294" t="s">
        <v>121</v>
      </c>
      <c r="K23" s="295">
        <v>132422</v>
      </c>
      <c r="L23" s="296">
        <v>8</v>
      </c>
      <c r="M23" s="295">
        <v>21188</v>
      </c>
      <c r="N23" s="295">
        <v>28471</v>
      </c>
      <c r="O23" s="295">
        <v>62393</v>
      </c>
      <c r="P23" s="295">
        <v>46348</v>
      </c>
      <c r="Q23" s="295">
        <v>18539</v>
      </c>
      <c r="R23" s="295">
        <v>45611</v>
      </c>
      <c r="S23" s="295">
        <v>10230</v>
      </c>
      <c r="T23" s="295">
        <v>3780</v>
      </c>
      <c r="U23" s="295">
        <v>39310</v>
      </c>
      <c r="V23" s="295">
        <v>0</v>
      </c>
      <c r="W23" s="295">
        <v>4800</v>
      </c>
      <c r="X23" s="295">
        <v>0</v>
      </c>
      <c r="Y23" s="295">
        <v>0</v>
      </c>
      <c r="Z23" s="295">
        <v>60171</v>
      </c>
      <c r="AA23" s="295">
        <v>40114</v>
      </c>
      <c r="AB23" s="295"/>
      <c r="AC23" s="295"/>
      <c r="AD23" s="295"/>
      <c r="AE23" s="295">
        <v>0</v>
      </c>
      <c r="AF23" s="295">
        <v>0</v>
      </c>
      <c r="AG23" s="295"/>
      <c r="AH23" s="297">
        <v>0</v>
      </c>
      <c r="AI23" s="297"/>
      <c r="AJ23" s="295">
        <v>0</v>
      </c>
      <c r="AK23" s="295">
        <f t="shared" si="2"/>
        <v>513377</v>
      </c>
      <c r="AL23" s="298">
        <v>34700</v>
      </c>
      <c r="AM23" s="299" t="s">
        <v>136</v>
      </c>
      <c r="AN23" s="300"/>
    </row>
    <row r="30" spans="1:40">
      <c r="A30" s="307"/>
      <c r="B30" s="307"/>
      <c r="C30" s="307"/>
      <c r="D30" s="307"/>
      <c r="E30" s="307"/>
      <c r="F30" s="307"/>
      <c r="G30" s="307"/>
      <c r="H30" s="307"/>
      <c r="I30" s="307"/>
      <c r="J30" s="307"/>
      <c r="K30" s="307"/>
      <c r="L30" s="307"/>
      <c r="M30" s="307"/>
      <c r="N30" s="307"/>
      <c r="O30" s="307"/>
      <c r="P30" s="307"/>
      <c r="Q30" s="307"/>
      <c r="R30" s="307"/>
      <c r="S30" s="307"/>
      <c r="T30" s="307"/>
      <c r="U30" s="307"/>
      <c r="V30" s="307"/>
      <c r="W30" s="307"/>
      <c r="X30" s="307"/>
      <c r="Y30" s="307"/>
      <c r="Z30" s="307"/>
      <c r="AA30" s="307"/>
      <c r="AB30" s="307"/>
      <c r="AC30" s="307"/>
      <c r="AD30" s="307"/>
      <c r="AE30" s="307"/>
      <c r="AF30" s="307"/>
      <c r="AG30" s="307"/>
      <c r="AH30" s="307"/>
      <c r="AI30" s="307"/>
      <c r="AJ30" s="307"/>
      <c r="AK30" s="307"/>
      <c r="AL30" s="307"/>
      <c r="AM30" s="307"/>
    </row>
    <row r="31" spans="1:40" ht="20.25">
      <c r="A31" s="375"/>
      <c r="B31" s="376" t="s">
        <v>281</v>
      </c>
      <c r="C31" s="377"/>
      <c r="D31" s="377">
        <v>2012</v>
      </c>
      <c r="E31" s="377"/>
      <c r="F31" s="378"/>
      <c r="G31" s="375"/>
      <c r="H31" s="375"/>
      <c r="I31" s="375"/>
      <c r="J31" s="307"/>
      <c r="K31" s="307"/>
      <c r="L31" s="307"/>
      <c r="M31" s="307"/>
      <c r="N31" s="307"/>
      <c r="O31" s="307"/>
      <c r="P31" s="307"/>
      <c r="Q31" s="307"/>
      <c r="R31" s="307"/>
      <c r="S31" s="307"/>
      <c r="T31" s="307"/>
      <c r="U31" s="307"/>
      <c r="V31" s="307"/>
      <c r="W31" s="307"/>
      <c r="X31" s="308"/>
      <c r="Y31" s="309" t="s">
        <v>256</v>
      </c>
      <c r="Z31" s="309"/>
      <c r="AA31" s="309"/>
      <c r="AB31" s="309"/>
      <c r="AC31" s="307"/>
      <c r="AD31" s="307"/>
      <c r="AE31" s="307"/>
      <c r="AF31" s="307"/>
      <c r="AG31" s="307"/>
      <c r="AH31" s="307"/>
      <c r="AI31" s="307"/>
      <c r="AJ31" s="307"/>
      <c r="AK31" s="307"/>
      <c r="AL31" s="307"/>
      <c r="AM31" s="307"/>
    </row>
    <row r="32" spans="1:40" ht="15.75" thickBot="1">
      <c r="A32" s="307"/>
      <c r="B32" s="307"/>
      <c r="C32" s="307"/>
      <c r="D32" s="307"/>
      <c r="E32" s="307"/>
      <c r="F32" s="307"/>
      <c r="G32" s="307"/>
      <c r="H32" s="307"/>
      <c r="I32" s="307"/>
      <c r="J32" s="307"/>
      <c r="K32" s="307"/>
      <c r="L32" s="307"/>
      <c r="M32" s="307"/>
      <c r="N32" s="307"/>
      <c r="O32" s="307"/>
      <c r="P32" s="307"/>
      <c r="Q32" s="309" t="s">
        <v>242</v>
      </c>
      <c r="R32" s="309"/>
      <c r="S32" s="309"/>
      <c r="T32" s="309"/>
      <c r="U32" s="309"/>
      <c r="V32" s="307"/>
      <c r="W32" s="307"/>
      <c r="X32" s="307"/>
      <c r="Y32" s="307"/>
      <c r="Z32" s="307"/>
      <c r="AA32" s="307"/>
      <c r="AB32" s="307"/>
      <c r="AC32" s="307"/>
      <c r="AD32" s="307"/>
      <c r="AE32" s="307"/>
      <c r="AF32" s="307"/>
      <c r="AG32" s="307"/>
      <c r="AH32" s="307"/>
      <c r="AI32" s="307"/>
      <c r="AJ32" s="307"/>
      <c r="AK32" s="307"/>
      <c r="AL32" s="307"/>
      <c r="AM32" s="307"/>
    </row>
    <row r="33" spans="1:39" ht="15.75" thickBot="1">
      <c r="A33" s="487"/>
      <c r="B33" s="488"/>
      <c r="C33" s="488"/>
      <c r="D33" s="488"/>
      <c r="E33" s="488"/>
      <c r="F33" s="488"/>
      <c r="G33" s="488"/>
      <c r="H33" s="488"/>
      <c r="I33" s="488"/>
      <c r="J33" s="488"/>
      <c r="K33" s="488"/>
      <c r="L33" s="488"/>
      <c r="M33" s="488"/>
      <c r="N33" s="488"/>
      <c r="O33" s="488"/>
      <c r="P33" s="488"/>
      <c r="Q33" s="488"/>
      <c r="R33" s="488"/>
      <c r="S33" s="488"/>
      <c r="T33" s="488"/>
      <c r="U33" s="488"/>
      <c r="V33" s="488"/>
      <c r="W33" s="488"/>
      <c r="X33" s="488"/>
      <c r="Y33" s="488"/>
      <c r="Z33" s="488"/>
      <c r="AA33" s="488"/>
      <c r="AB33" s="488"/>
      <c r="AC33" s="488"/>
      <c r="AD33" s="488"/>
      <c r="AE33" s="488"/>
      <c r="AF33" s="488"/>
      <c r="AG33" s="488"/>
      <c r="AH33" s="488"/>
      <c r="AI33" s="488"/>
      <c r="AJ33" s="488"/>
      <c r="AK33" s="488"/>
      <c r="AL33" s="488"/>
      <c r="AM33" s="489"/>
    </row>
    <row r="34" spans="1:39" ht="15.75" thickBot="1">
      <c r="A34" s="310" t="s">
        <v>204</v>
      </c>
      <c r="B34" s="310" t="s">
        <v>49</v>
      </c>
      <c r="C34" s="310" t="s">
        <v>49</v>
      </c>
      <c r="D34" s="343" t="s">
        <v>206</v>
      </c>
      <c r="E34" s="310" t="s">
        <v>163</v>
      </c>
      <c r="F34" s="310" t="s">
        <v>1</v>
      </c>
      <c r="G34" s="310" t="s">
        <v>223</v>
      </c>
      <c r="H34" s="312" t="s">
        <v>232</v>
      </c>
      <c r="I34" s="310" t="s">
        <v>117</v>
      </c>
      <c r="J34" s="310" t="s">
        <v>119</v>
      </c>
      <c r="K34" s="310" t="s">
        <v>46</v>
      </c>
      <c r="L34" s="490" t="s">
        <v>3</v>
      </c>
      <c r="M34" s="490"/>
      <c r="N34" s="310" t="s">
        <v>6</v>
      </c>
      <c r="O34" s="310" t="s">
        <v>7</v>
      </c>
      <c r="P34" s="310" t="s">
        <v>8</v>
      </c>
      <c r="Q34" s="310" t="s">
        <v>9</v>
      </c>
      <c r="R34" s="310" t="s">
        <v>10</v>
      </c>
      <c r="S34" s="310" t="s">
        <v>11</v>
      </c>
      <c r="T34" s="310" t="s">
        <v>12</v>
      </c>
      <c r="U34" s="313" t="s">
        <v>145</v>
      </c>
      <c r="V34" s="314" t="s">
        <v>20</v>
      </c>
      <c r="W34" s="310" t="s">
        <v>38</v>
      </c>
      <c r="X34" s="315" t="s">
        <v>14</v>
      </c>
      <c r="Y34" s="315" t="s">
        <v>15</v>
      </c>
      <c r="Z34" s="316" t="s">
        <v>155</v>
      </c>
      <c r="AA34" s="313" t="s">
        <v>157</v>
      </c>
      <c r="AB34" s="310" t="s">
        <v>130</v>
      </c>
      <c r="AC34" s="310" t="s">
        <v>151</v>
      </c>
      <c r="AD34" s="310" t="s">
        <v>275</v>
      </c>
      <c r="AE34" s="310" t="s">
        <v>277</v>
      </c>
      <c r="AF34" s="310" t="s">
        <v>48</v>
      </c>
      <c r="AG34" s="490" t="s">
        <v>17</v>
      </c>
      <c r="AH34" s="490"/>
      <c r="AI34" s="490"/>
      <c r="AJ34" s="317" t="s">
        <v>18</v>
      </c>
      <c r="AK34" s="311" t="s">
        <v>124</v>
      </c>
      <c r="AL34" s="311" t="s">
        <v>126</v>
      </c>
      <c r="AM34" s="318" t="s">
        <v>135</v>
      </c>
    </row>
    <row r="35" spans="1:39" ht="15.75" thickBot="1">
      <c r="A35" s="319"/>
      <c r="B35" s="320" t="s">
        <v>50</v>
      </c>
      <c r="C35" s="320" t="s">
        <v>51</v>
      </c>
      <c r="D35" s="344"/>
      <c r="E35" s="320" t="s">
        <v>164</v>
      </c>
      <c r="F35" s="319"/>
      <c r="G35" s="319"/>
      <c r="H35" s="323" t="s">
        <v>233</v>
      </c>
      <c r="I35" s="319"/>
      <c r="J35" s="319" t="s">
        <v>120</v>
      </c>
      <c r="K35" s="320" t="s">
        <v>47</v>
      </c>
      <c r="L35" s="324" t="s">
        <v>4</v>
      </c>
      <c r="M35" s="325" t="s">
        <v>5</v>
      </c>
      <c r="N35" s="319"/>
      <c r="O35" s="319"/>
      <c r="P35" s="319"/>
      <c r="Q35" s="319"/>
      <c r="R35" s="319"/>
      <c r="S35" s="319"/>
      <c r="T35" s="319"/>
      <c r="U35" s="326">
        <v>19529</v>
      </c>
      <c r="V35" s="327" t="s">
        <v>21</v>
      </c>
      <c r="W35" s="320" t="s">
        <v>39</v>
      </c>
      <c r="X35" s="319"/>
      <c r="Y35" s="320">
        <v>19803</v>
      </c>
      <c r="Z35" s="328" t="s">
        <v>156</v>
      </c>
      <c r="AA35" s="328" t="s">
        <v>158</v>
      </c>
      <c r="AB35" s="320" t="s">
        <v>129</v>
      </c>
      <c r="AC35" s="320"/>
      <c r="AD35" s="320" t="s">
        <v>276</v>
      </c>
      <c r="AE35" s="320" t="s">
        <v>278</v>
      </c>
      <c r="AF35" s="320" t="s">
        <v>123</v>
      </c>
      <c r="AG35" s="329">
        <v>0.25</v>
      </c>
      <c r="AH35" s="330">
        <v>0.5</v>
      </c>
      <c r="AI35" s="331" t="s">
        <v>5</v>
      </c>
      <c r="AJ35" s="332"/>
      <c r="AK35" s="321" t="s">
        <v>125</v>
      </c>
      <c r="AL35" s="321" t="s">
        <v>127</v>
      </c>
      <c r="AM35" s="322"/>
    </row>
    <row r="36" spans="1:39">
      <c r="A36" s="270" t="s">
        <v>32</v>
      </c>
      <c r="B36" s="271" t="s">
        <v>103</v>
      </c>
      <c r="C36" s="271" t="s">
        <v>104</v>
      </c>
      <c r="D36" s="272" t="s">
        <v>244</v>
      </c>
      <c r="E36" s="271" t="s">
        <v>181</v>
      </c>
      <c r="F36" s="273">
        <v>13</v>
      </c>
      <c r="G36" s="273" t="s">
        <v>248</v>
      </c>
      <c r="H36" s="273" t="s">
        <v>231</v>
      </c>
      <c r="I36" s="273" t="s">
        <v>118</v>
      </c>
      <c r="J36" s="273" t="s">
        <v>121</v>
      </c>
      <c r="K36" s="274">
        <v>97472</v>
      </c>
      <c r="L36" s="333">
        <v>1</v>
      </c>
      <c r="M36" s="274">
        <v>1949</v>
      </c>
      <c r="N36" s="274">
        <v>20956</v>
      </c>
      <c r="O36" s="274">
        <v>69921</v>
      </c>
      <c r="P36" s="274">
        <v>34115</v>
      </c>
      <c r="Q36" s="274">
        <v>13646</v>
      </c>
      <c r="R36" s="274">
        <v>27236</v>
      </c>
      <c r="S36" s="274">
        <v>13630</v>
      </c>
      <c r="T36" s="274">
        <v>5184</v>
      </c>
      <c r="U36" s="274">
        <v>19655</v>
      </c>
      <c r="V36" s="274">
        <v>0</v>
      </c>
      <c r="W36" s="274">
        <v>0</v>
      </c>
      <c r="X36" s="274"/>
      <c r="Y36" s="274"/>
      <c r="Z36" s="274">
        <v>92185</v>
      </c>
      <c r="AA36" s="274">
        <v>61457</v>
      </c>
      <c r="AB36" s="274"/>
      <c r="AC36" s="274"/>
      <c r="AD36" s="274"/>
      <c r="AE36" s="274"/>
      <c r="AF36" s="271">
        <v>0</v>
      </c>
      <c r="AG36" s="273">
        <v>17</v>
      </c>
      <c r="AH36" s="273">
        <v>25</v>
      </c>
      <c r="AI36" s="274">
        <v>103519</v>
      </c>
      <c r="AJ36" s="274">
        <f>K36+M36+N36+O36+P36+Q36+R36+S36+T36+U36+V36+W36+Z36+AA36+AB36+AC36+AE36+AI36</f>
        <v>560925</v>
      </c>
      <c r="AK36" s="277">
        <v>39815</v>
      </c>
      <c r="AL36" s="277">
        <v>40908</v>
      </c>
      <c r="AM36" s="334" t="s">
        <v>263</v>
      </c>
    </row>
    <row r="37" spans="1:39">
      <c r="A37" s="280" t="s">
        <v>32</v>
      </c>
      <c r="B37" s="281" t="s">
        <v>58</v>
      </c>
      <c r="C37" s="281" t="s">
        <v>105</v>
      </c>
      <c r="D37" s="282" t="s">
        <v>245</v>
      </c>
      <c r="E37" s="281" t="s">
        <v>182</v>
      </c>
      <c r="F37" s="283">
        <v>13</v>
      </c>
      <c r="G37" s="283" t="s">
        <v>249</v>
      </c>
      <c r="H37" s="283" t="s">
        <v>227</v>
      </c>
      <c r="I37" s="283" t="s">
        <v>118</v>
      </c>
      <c r="J37" s="283" t="s">
        <v>121</v>
      </c>
      <c r="K37" s="284">
        <v>194943</v>
      </c>
      <c r="L37" s="290">
        <v>1</v>
      </c>
      <c r="M37" s="284">
        <v>3899</v>
      </c>
      <c r="N37" s="284">
        <v>41913</v>
      </c>
      <c r="O37" s="284">
        <v>139841</v>
      </c>
      <c r="P37" s="284">
        <v>68230</v>
      </c>
      <c r="Q37" s="284">
        <v>27292</v>
      </c>
      <c r="R37" s="284">
        <v>54472</v>
      </c>
      <c r="S37" s="284">
        <v>27260</v>
      </c>
      <c r="T37" s="284">
        <v>10367</v>
      </c>
      <c r="U37" s="284">
        <v>39310</v>
      </c>
      <c r="V37" s="284">
        <v>0</v>
      </c>
      <c r="W37" s="284">
        <v>0</v>
      </c>
      <c r="X37" s="284">
        <v>0</v>
      </c>
      <c r="Y37" s="284">
        <v>0</v>
      </c>
      <c r="Z37" s="284">
        <v>92185</v>
      </c>
      <c r="AA37" s="284">
        <v>61457</v>
      </c>
      <c r="AB37" s="284">
        <v>0</v>
      </c>
      <c r="AC37" s="284"/>
      <c r="AD37" s="284"/>
      <c r="AE37" s="284"/>
      <c r="AF37" s="281">
        <v>0</v>
      </c>
      <c r="AG37" s="283"/>
      <c r="AH37" s="283"/>
      <c r="AI37" s="284"/>
      <c r="AJ37" s="284">
        <f>K37+M37+N37+O37+P37+Q37+R37+S37+T37+U37+V37+W37+Z37+AA37+AB37+AC37+AE37+AI37+AD37</f>
        <v>761169</v>
      </c>
      <c r="AK37" s="287">
        <v>39797</v>
      </c>
      <c r="AL37" s="287">
        <v>40908</v>
      </c>
      <c r="AM37" s="335"/>
    </row>
    <row r="38" spans="1:39">
      <c r="A38" s="280" t="s">
        <v>243</v>
      </c>
      <c r="B38" s="281" t="s">
        <v>76</v>
      </c>
      <c r="C38" s="281" t="s">
        <v>83</v>
      </c>
      <c r="D38" s="282" t="s">
        <v>246</v>
      </c>
      <c r="E38" s="281" t="s">
        <v>183</v>
      </c>
      <c r="F38" s="283">
        <v>15</v>
      </c>
      <c r="G38" s="283" t="s">
        <v>250</v>
      </c>
      <c r="H38" s="283" t="s">
        <v>238</v>
      </c>
      <c r="I38" s="283" t="s">
        <v>118</v>
      </c>
      <c r="J38" s="283" t="s">
        <v>121</v>
      </c>
      <c r="K38" s="284">
        <v>167270</v>
      </c>
      <c r="L38" s="290">
        <v>3</v>
      </c>
      <c r="M38" s="284">
        <v>10036</v>
      </c>
      <c r="N38" s="284">
        <v>35963</v>
      </c>
      <c r="O38" s="284">
        <v>84846</v>
      </c>
      <c r="P38" s="284">
        <v>58545</v>
      </c>
      <c r="Q38" s="284">
        <v>23418</v>
      </c>
      <c r="R38" s="284">
        <v>46534</v>
      </c>
      <c r="S38" s="284">
        <v>15939</v>
      </c>
      <c r="T38" s="284">
        <v>5997</v>
      </c>
      <c r="U38" s="284">
        <v>39310</v>
      </c>
      <c r="V38" s="284">
        <v>0</v>
      </c>
      <c r="W38" s="284">
        <v>0</v>
      </c>
      <c r="X38" s="284">
        <v>0</v>
      </c>
      <c r="Y38" s="284">
        <v>0</v>
      </c>
      <c r="Z38" s="284">
        <v>72695</v>
      </c>
      <c r="AA38" s="284">
        <v>48464</v>
      </c>
      <c r="AB38" s="284">
        <v>0</v>
      </c>
      <c r="AC38" s="284"/>
      <c r="AD38" s="284"/>
      <c r="AE38" s="284"/>
      <c r="AF38" s="284">
        <v>0</v>
      </c>
      <c r="AG38" s="283">
        <v>39</v>
      </c>
      <c r="AH38" s="283">
        <v>0</v>
      </c>
      <c r="AI38" s="284">
        <v>64688</v>
      </c>
      <c r="AJ38" s="284">
        <f t="shared" ref="AJ38:AJ40" si="3">K38+M38+N38+O38+P38+Q38+R38+S38+T38+U38+V38+W38+Z38+AA38+AB38+AC38+AE38+AI38</f>
        <v>673705</v>
      </c>
      <c r="AK38" s="287">
        <v>37987</v>
      </c>
      <c r="AL38" s="287">
        <v>40908</v>
      </c>
      <c r="AM38" s="335"/>
    </row>
    <row r="39" spans="1:39">
      <c r="A39" s="280" t="s">
        <v>34</v>
      </c>
      <c r="B39" s="281" t="s">
        <v>107</v>
      </c>
      <c r="C39" s="281" t="s">
        <v>108</v>
      </c>
      <c r="D39" s="282" t="s">
        <v>247</v>
      </c>
      <c r="E39" s="281" t="s">
        <v>184</v>
      </c>
      <c r="F39" s="283">
        <v>15</v>
      </c>
      <c r="G39" s="283" t="s">
        <v>251</v>
      </c>
      <c r="H39" s="283" t="s">
        <v>238</v>
      </c>
      <c r="I39" s="283" t="s">
        <v>118</v>
      </c>
      <c r="J39" s="283" t="s">
        <v>121</v>
      </c>
      <c r="K39" s="284">
        <v>167270</v>
      </c>
      <c r="L39" s="290">
        <v>3</v>
      </c>
      <c r="M39" s="284">
        <v>10036</v>
      </c>
      <c r="N39" s="284">
        <v>35963</v>
      </c>
      <c r="O39" s="284">
        <v>84846</v>
      </c>
      <c r="P39" s="284">
        <v>58545</v>
      </c>
      <c r="Q39" s="284">
        <v>23418</v>
      </c>
      <c r="R39" s="284">
        <v>46534</v>
      </c>
      <c r="S39" s="284">
        <v>15939</v>
      </c>
      <c r="T39" s="284">
        <v>5997</v>
      </c>
      <c r="U39" s="284">
        <v>39310</v>
      </c>
      <c r="V39" s="284">
        <v>0</v>
      </c>
      <c r="W39" s="284">
        <v>6400</v>
      </c>
      <c r="X39" s="284">
        <v>0</v>
      </c>
      <c r="Y39" s="284">
        <v>0</v>
      </c>
      <c r="Z39" s="284">
        <v>72695</v>
      </c>
      <c r="AA39" s="284">
        <v>48464</v>
      </c>
      <c r="AB39" s="284">
        <v>0</v>
      </c>
      <c r="AC39" s="284"/>
      <c r="AD39" s="284"/>
      <c r="AE39" s="284"/>
      <c r="AF39" s="281">
        <v>0</v>
      </c>
      <c r="AG39" s="283"/>
      <c r="AH39" s="283"/>
      <c r="AI39" s="284">
        <v>0</v>
      </c>
      <c r="AJ39" s="284">
        <f>K39+M39+N39+O39+P39+Q39+R39+S39+T39+U39+V39+W39+Z39+AA39+AB39+AC39+AE39+AI39+AD39</f>
        <v>615417</v>
      </c>
      <c r="AK39" s="287">
        <v>38718</v>
      </c>
      <c r="AL39" s="287">
        <v>40908</v>
      </c>
      <c r="AM39" s="335"/>
    </row>
    <row r="40" spans="1:39" ht="15.75" thickBot="1">
      <c r="A40" s="336" t="s">
        <v>34</v>
      </c>
      <c r="B40" s="293" t="s">
        <v>257</v>
      </c>
      <c r="C40" s="293" t="s">
        <v>258</v>
      </c>
      <c r="D40" s="293" t="s">
        <v>259</v>
      </c>
      <c r="E40" s="293" t="s">
        <v>260</v>
      </c>
      <c r="F40" s="337">
        <v>13</v>
      </c>
      <c r="G40" s="337" t="s">
        <v>261</v>
      </c>
      <c r="H40" s="337" t="s">
        <v>262</v>
      </c>
      <c r="I40" s="337" t="s">
        <v>118</v>
      </c>
      <c r="J40" s="337" t="s">
        <v>121</v>
      </c>
      <c r="K40" s="338">
        <v>97472</v>
      </c>
      <c r="L40" s="339">
        <v>0</v>
      </c>
      <c r="M40" s="338">
        <v>0</v>
      </c>
      <c r="N40" s="338">
        <v>20956</v>
      </c>
      <c r="O40" s="338">
        <v>69921</v>
      </c>
      <c r="P40" s="338">
        <v>34115</v>
      </c>
      <c r="Q40" s="338">
        <v>13646</v>
      </c>
      <c r="R40" s="338">
        <v>27236</v>
      </c>
      <c r="S40" s="338">
        <v>13630</v>
      </c>
      <c r="T40" s="338">
        <v>5184</v>
      </c>
      <c r="U40" s="338">
        <v>19655</v>
      </c>
      <c r="V40" s="338">
        <v>0</v>
      </c>
      <c r="W40" s="338">
        <v>0</v>
      </c>
      <c r="X40" s="338">
        <v>0</v>
      </c>
      <c r="Y40" s="338">
        <v>0</v>
      </c>
      <c r="Z40" s="338">
        <v>0</v>
      </c>
      <c r="AA40" s="338">
        <v>0</v>
      </c>
      <c r="AB40" s="338"/>
      <c r="AC40" s="338">
        <v>0</v>
      </c>
      <c r="AD40" s="338"/>
      <c r="AE40" s="338">
        <v>0</v>
      </c>
      <c r="AF40" s="293">
        <v>0</v>
      </c>
      <c r="AG40" s="340">
        <v>30</v>
      </c>
      <c r="AH40" s="340">
        <v>2</v>
      </c>
      <c r="AI40" s="338">
        <v>71362</v>
      </c>
      <c r="AJ40" s="295">
        <f t="shared" si="3"/>
        <v>373177</v>
      </c>
      <c r="AK40" s="341">
        <v>40909</v>
      </c>
      <c r="AL40" s="341">
        <v>41274</v>
      </c>
      <c r="AM40" s="342" t="s">
        <v>263</v>
      </c>
    </row>
    <row r="43" spans="1:39" ht="20.25">
      <c r="A43" s="379"/>
      <c r="B43" s="376" t="s">
        <v>281</v>
      </c>
      <c r="C43" s="377"/>
      <c r="D43" s="377">
        <v>2012</v>
      </c>
      <c r="E43" s="377"/>
      <c r="F43" s="377"/>
      <c r="G43" s="345" t="s">
        <v>284</v>
      </c>
      <c r="H43" s="377"/>
      <c r="I43" s="378"/>
      <c r="J43" s="301"/>
      <c r="K43" s="301"/>
      <c r="L43" s="301"/>
      <c r="M43" s="301"/>
    </row>
    <row r="44" spans="1:39" ht="15.75" thickBot="1"/>
    <row r="45" spans="1:39">
      <c r="A45" s="346" t="s">
        <v>204</v>
      </c>
      <c r="B45" s="302" t="s">
        <v>49</v>
      </c>
      <c r="C45" s="347" t="s">
        <v>49</v>
      </c>
      <c r="D45" s="347" t="s">
        <v>0</v>
      </c>
      <c r="E45" s="347" t="s">
        <v>163</v>
      </c>
      <c r="F45" s="303" t="s">
        <v>1</v>
      </c>
      <c r="G45" s="303" t="s">
        <v>222</v>
      </c>
      <c r="H45" s="302" t="s">
        <v>232</v>
      </c>
      <c r="I45" s="348" t="s">
        <v>117</v>
      </c>
      <c r="J45" s="348" t="s">
        <v>119</v>
      </c>
      <c r="K45" s="349" t="s">
        <v>46</v>
      </c>
      <c r="L45" s="484" t="s">
        <v>3</v>
      </c>
      <c r="M45" s="485"/>
      <c r="N45" s="303" t="s">
        <v>6</v>
      </c>
      <c r="O45" s="303" t="s">
        <v>7</v>
      </c>
      <c r="P45" s="303" t="s">
        <v>8</v>
      </c>
      <c r="Q45" s="303" t="s">
        <v>9</v>
      </c>
      <c r="R45" s="303" t="s">
        <v>10</v>
      </c>
      <c r="S45" s="303" t="s">
        <v>11</v>
      </c>
      <c r="T45" s="303" t="s">
        <v>12</v>
      </c>
      <c r="U45" s="303" t="s">
        <v>145</v>
      </c>
      <c r="V45" s="350" t="s">
        <v>20</v>
      </c>
      <c r="W45" s="303" t="s">
        <v>159</v>
      </c>
      <c r="X45" s="304" t="s">
        <v>14</v>
      </c>
      <c r="Y45" s="304" t="s">
        <v>15</v>
      </c>
      <c r="Z45" s="304" t="s">
        <v>155</v>
      </c>
      <c r="AA45" s="303" t="s">
        <v>157</v>
      </c>
      <c r="AB45" s="303" t="s">
        <v>130</v>
      </c>
      <c r="AC45" s="303" t="s">
        <v>267</v>
      </c>
      <c r="AD45" s="303"/>
      <c r="AE45" s="303" t="s">
        <v>131</v>
      </c>
      <c r="AF45" s="303" t="s">
        <v>48</v>
      </c>
      <c r="AG45" s="484" t="s">
        <v>17</v>
      </c>
      <c r="AH45" s="486"/>
      <c r="AI45" s="486"/>
      <c r="AJ45" s="351" t="s">
        <v>18</v>
      </c>
      <c r="AK45" s="352" t="s">
        <v>124</v>
      </c>
      <c r="AL45" s="268" t="s">
        <v>126</v>
      </c>
      <c r="AM45" s="353" t="s">
        <v>135</v>
      </c>
    </row>
    <row r="46" spans="1:39" ht="15.75" thickBot="1">
      <c r="A46" s="354"/>
      <c r="B46" s="355" t="s">
        <v>50</v>
      </c>
      <c r="C46" s="356" t="s">
        <v>51</v>
      </c>
      <c r="D46" s="356"/>
      <c r="E46" s="356" t="s">
        <v>164</v>
      </c>
      <c r="F46" s="357"/>
      <c r="G46" s="306" t="s">
        <v>223</v>
      </c>
      <c r="H46" s="305" t="s">
        <v>233</v>
      </c>
      <c r="I46" s="358"/>
      <c r="J46" s="358" t="s">
        <v>120</v>
      </c>
      <c r="K46" s="359" t="s">
        <v>47</v>
      </c>
      <c r="L46" s="360" t="s">
        <v>4</v>
      </c>
      <c r="M46" s="360" t="s">
        <v>5</v>
      </c>
      <c r="N46" s="357"/>
      <c r="O46" s="357"/>
      <c r="P46" s="357"/>
      <c r="Q46" s="357"/>
      <c r="R46" s="357"/>
      <c r="S46" s="357"/>
      <c r="T46" s="357"/>
      <c r="U46" s="357">
        <v>19529</v>
      </c>
      <c r="V46" s="361" t="s">
        <v>21</v>
      </c>
      <c r="W46" s="362" t="s">
        <v>160</v>
      </c>
      <c r="X46" s="357"/>
      <c r="Y46" s="362">
        <v>19803</v>
      </c>
      <c r="Z46" s="362" t="s">
        <v>156</v>
      </c>
      <c r="AA46" s="362" t="s">
        <v>158</v>
      </c>
      <c r="AB46" s="362" t="s">
        <v>129</v>
      </c>
      <c r="AC46" s="362" t="s">
        <v>268</v>
      </c>
      <c r="AD46" s="362"/>
      <c r="AE46" s="362" t="s">
        <v>132</v>
      </c>
      <c r="AF46" s="362" t="s">
        <v>123</v>
      </c>
      <c r="AG46" s="363">
        <v>0.25</v>
      </c>
      <c r="AH46" s="363">
        <v>0.5</v>
      </c>
      <c r="AI46" s="364" t="s">
        <v>5</v>
      </c>
      <c r="AJ46" s="358"/>
      <c r="AK46" s="365" t="s">
        <v>125</v>
      </c>
      <c r="AL46" s="269" t="s">
        <v>127</v>
      </c>
      <c r="AM46" s="366"/>
    </row>
    <row r="47" spans="1:39" ht="15.75" thickBot="1">
      <c r="A47" s="367" t="s">
        <v>23</v>
      </c>
      <c r="B47" s="368" t="s">
        <v>61</v>
      </c>
      <c r="C47" s="368" t="s">
        <v>62</v>
      </c>
      <c r="D47" s="368" t="s">
        <v>140</v>
      </c>
      <c r="E47" s="368" t="s">
        <v>252</v>
      </c>
      <c r="F47" s="369">
        <v>8</v>
      </c>
      <c r="G47" s="369" t="s">
        <v>253</v>
      </c>
      <c r="H47" s="369" t="s">
        <v>59</v>
      </c>
      <c r="I47" s="369" t="s">
        <v>142</v>
      </c>
      <c r="J47" s="369" t="s">
        <v>121</v>
      </c>
      <c r="K47" s="370">
        <v>145329</v>
      </c>
      <c r="L47" s="370"/>
      <c r="M47" s="370">
        <v>5813</v>
      </c>
      <c r="N47" s="370">
        <v>31246</v>
      </c>
      <c r="O47" s="370">
        <v>290056</v>
      </c>
      <c r="P47" s="370">
        <v>50865</v>
      </c>
      <c r="Q47" s="370">
        <v>20346</v>
      </c>
      <c r="R47" s="370">
        <v>7542</v>
      </c>
      <c r="S47" s="370">
        <v>51401</v>
      </c>
      <c r="T47" s="370">
        <v>21192</v>
      </c>
      <c r="U47" s="370">
        <v>11897</v>
      </c>
      <c r="V47" s="370">
        <v>0</v>
      </c>
      <c r="W47" s="370"/>
      <c r="X47" s="370">
        <v>0</v>
      </c>
      <c r="Y47" s="370">
        <v>0</v>
      </c>
      <c r="Z47" s="370"/>
      <c r="AA47" s="370">
        <v>0</v>
      </c>
      <c r="AB47" s="370">
        <v>0</v>
      </c>
      <c r="AC47" s="370"/>
      <c r="AD47" s="370"/>
      <c r="AE47" s="370">
        <v>0</v>
      </c>
      <c r="AF47" s="370">
        <v>0</v>
      </c>
      <c r="AG47" s="370">
        <v>0</v>
      </c>
      <c r="AH47" s="370">
        <v>0</v>
      </c>
      <c r="AI47" s="370">
        <v>0</v>
      </c>
      <c r="AJ47" s="370">
        <f>K47+M47+N47+O47+P47+Q47+R47+S47+T47+U47+AC47</f>
        <v>635687</v>
      </c>
      <c r="AK47" s="371">
        <v>40544</v>
      </c>
      <c r="AL47" s="371"/>
      <c r="AM47" s="372"/>
    </row>
  </sheetData>
  <mergeCells count="8">
    <mergeCell ref="L45:M45"/>
    <mergeCell ref="AG45:AI45"/>
    <mergeCell ref="A5:AM5"/>
    <mergeCell ref="L6:M6"/>
    <mergeCell ref="AH6:AJ6"/>
    <mergeCell ref="A33:AM33"/>
    <mergeCell ref="L34:M34"/>
    <mergeCell ref="AG34:AI34"/>
  </mergeCells>
  <pageMargins left="0.7" right="0.7" top="0.75" bottom="0.75" header="0.3" footer="0.3"/>
  <pageSetup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2:AM39"/>
  <sheetViews>
    <sheetView workbookViewId="0">
      <selection activeCell="A3" sqref="A3:AN40"/>
    </sheetView>
  </sheetViews>
  <sheetFormatPr baseColWidth="10" defaultRowHeight="15"/>
  <cols>
    <col min="6" max="6" width="8.5703125" customWidth="1"/>
    <col min="7" max="7" width="13.28515625" customWidth="1"/>
    <col min="15" max="15" width="12.28515625" customWidth="1"/>
    <col min="33" max="33" width="12.7109375" customWidth="1"/>
    <col min="36" max="36" width="12.7109375" customWidth="1"/>
    <col min="37" max="37" width="12.42578125" customWidth="1"/>
  </cols>
  <sheetData>
    <row r="2" spans="1:39" ht="15.75" thickBot="1"/>
    <row r="3" spans="1:39" ht="22.5" thickBot="1">
      <c r="A3" s="379"/>
      <c r="B3" s="379"/>
      <c r="C3" s="380" t="s">
        <v>285</v>
      </c>
      <c r="D3" s="381">
        <v>2012</v>
      </c>
      <c r="E3" s="382"/>
      <c r="F3" s="383"/>
      <c r="G3" s="383"/>
      <c r="H3" s="379"/>
    </row>
    <row r="4" spans="1:39" ht="21.75" thickBot="1">
      <c r="A4" s="479" t="s">
        <v>254</v>
      </c>
      <c r="B4" s="464"/>
      <c r="C4" s="464"/>
      <c r="D4" s="464"/>
      <c r="E4" s="464"/>
      <c r="F4" s="464"/>
      <c r="G4" s="464"/>
      <c r="H4" s="464"/>
      <c r="I4" s="464"/>
      <c r="J4" s="464"/>
      <c r="K4" s="464"/>
      <c r="L4" s="464"/>
      <c r="M4" s="464"/>
      <c r="N4" s="464"/>
      <c r="O4" s="464"/>
      <c r="P4" s="464"/>
      <c r="Q4" s="464"/>
      <c r="R4" s="464"/>
      <c r="S4" s="464"/>
      <c r="T4" s="464"/>
      <c r="U4" s="464"/>
      <c r="V4" s="464"/>
      <c r="W4" s="464"/>
      <c r="X4" s="464"/>
      <c r="Y4" s="464"/>
      <c r="Z4" s="464"/>
      <c r="AA4" s="464"/>
      <c r="AB4" s="464"/>
      <c r="AC4" s="464"/>
      <c r="AD4" s="464"/>
      <c r="AE4" s="464"/>
      <c r="AF4" s="464"/>
      <c r="AG4" s="464"/>
      <c r="AH4" s="464"/>
      <c r="AI4" s="464"/>
      <c r="AJ4" s="464"/>
      <c r="AK4" s="474"/>
      <c r="AL4" s="464"/>
      <c r="AM4" s="464"/>
    </row>
    <row r="5" spans="1:39">
      <c r="A5" s="143" t="s">
        <v>204</v>
      </c>
      <c r="B5" s="373" t="s">
        <v>49</v>
      </c>
      <c r="C5" s="145" t="s">
        <v>49</v>
      </c>
      <c r="D5" s="146" t="s">
        <v>206</v>
      </c>
      <c r="E5" s="147" t="s">
        <v>205</v>
      </c>
      <c r="F5" s="148" t="s">
        <v>1</v>
      </c>
      <c r="G5" s="148" t="s">
        <v>222</v>
      </c>
      <c r="H5" s="373" t="s">
        <v>232</v>
      </c>
      <c r="I5" s="149" t="s">
        <v>117</v>
      </c>
      <c r="J5" s="149" t="s">
        <v>119</v>
      </c>
      <c r="K5" s="374" t="s">
        <v>46</v>
      </c>
      <c r="L5" s="480" t="s">
        <v>3</v>
      </c>
      <c r="M5" s="481"/>
      <c r="N5" s="148" t="s">
        <v>6</v>
      </c>
      <c r="O5" s="148" t="s">
        <v>7</v>
      </c>
      <c r="P5" s="148" t="s">
        <v>8</v>
      </c>
      <c r="Q5" s="148" t="s">
        <v>9</v>
      </c>
      <c r="R5" s="148" t="s">
        <v>10</v>
      </c>
      <c r="S5" s="373" t="s">
        <v>11</v>
      </c>
      <c r="T5" s="143" t="s">
        <v>12</v>
      </c>
      <c r="U5" s="148" t="s">
        <v>144</v>
      </c>
      <c r="V5" s="153" t="s">
        <v>20</v>
      </c>
      <c r="W5" s="148" t="s">
        <v>38</v>
      </c>
      <c r="X5" s="154" t="s">
        <v>14</v>
      </c>
      <c r="Y5" s="154" t="s">
        <v>15</v>
      </c>
      <c r="Z5" s="154" t="s">
        <v>155</v>
      </c>
      <c r="AA5" s="148" t="s">
        <v>157</v>
      </c>
      <c r="AB5" s="148" t="s">
        <v>282</v>
      </c>
      <c r="AC5" s="148" t="s">
        <v>130</v>
      </c>
      <c r="AD5" s="148" t="s">
        <v>151</v>
      </c>
      <c r="AE5" s="148" t="s">
        <v>272</v>
      </c>
      <c r="AF5" s="148" t="s">
        <v>274</v>
      </c>
      <c r="AG5" s="148" t="s">
        <v>48</v>
      </c>
      <c r="AH5" s="480" t="s">
        <v>17</v>
      </c>
      <c r="AI5" s="482"/>
      <c r="AJ5" s="482"/>
      <c r="AK5" s="155" t="s">
        <v>18</v>
      </c>
      <c r="AL5" s="156" t="s">
        <v>124</v>
      </c>
      <c r="AM5" s="156" t="s">
        <v>126</v>
      </c>
    </row>
    <row r="6" spans="1:39" ht="15.75" thickBot="1">
      <c r="A6" s="158"/>
      <c r="B6" s="159" t="s">
        <v>50</v>
      </c>
      <c r="C6" s="160" t="s">
        <v>51</v>
      </c>
      <c r="D6" s="232"/>
      <c r="E6" s="162"/>
      <c r="F6" s="163"/>
      <c r="G6" s="164" t="s">
        <v>223</v>
      </c>
      <c r="H6" s="165" t="s">
        <v>233</v>
      </c>
      <c r="I6" s="166"/>
      <c r="J6" s="166" t="s">
        <v>120</v>
      </c>
      <c r="K6" s="167" t="s">
        <v>47</v>
      </c>
      <c r="L6" s="168" t="s">
        <v>4</v>
      </c>
      <c r="M6" s="168" t="s">
        <v>5</v>
      </c>
      <c r="N6" s="163"/>
      <c r="O6" s="163"/>
      <c r="P6" s="163"/>
      <c r="Q6" s="163"/>
      <c r="R6" s="163"/>
      <c r="S6" s="165"/>
      <c r="T6" s="158"/>
      <c r="U6" s="163"/>
      <c r="V6" s="169" t="s">
        <v>21</v>
      </c>
      <c r="W6" s="164" t="s">
        <v>39</v>
      </c>
      <c r="X6" s="163"/>
      <c r="Y6" s="164">
        <v>19803</v>
      </c>
      <c r="Z6" s="164" t="s">
        <v>156</v>
      </c>
      <c r="AA6" s="164" t="s">
        <v>158</v>
      </c>
      <c r="AB6" s="164" t="s">
        <v>283</v>
      </c>
      <c r="AC6" s="164" t="s">
        <v>129</v>
      </c>
      <c r="AD6" s="164"/>
      <c r="AE6" s="164"/>
      <c r="AF6" s="164" t="s">
        <v>273</v>
      </c>
      <c r="AG6" s="164" t="s">
        <v>123</v>
      </c>
      <c r="AH6" s="170">
        <v>0.25</v>
      </c>
      <c r="AI6" s="170">
        <v>0.5</v>
      </c>
      <c r="AJ6" s="171" t="s">
        <v>5</v>
      </c>
      <c r="AK6" s="166"/>
      <c r="AL6" s="173" t="s">
        <v>125</v>
      </c>
      <c r="AM6" s="173" t="s">
        <v>127</v>
      </c>
    </row>
    <row r="7" spans="1:39">
      <c r="A7" s="270" t="s">
        <v>22</v>
      </c>
      <c r="B7" s="271" t="s">
        <v>53</v>
      </c>
      <c r="C7" s="271" t="s">
        <v>54</v>
      </c>
      <c r="D7" s="272" t="s">
        <v>207</v>
      </c>
      <c r="E7" s="273" t="s">
        <v>165</v>
      </c>
      <c r="F7" s="273">
        <v>6</v>
      </c>
      <c r="G7" s="273" t="s">
        <v>22</v>
      </c>
      <c r="H7" s="273" t="s">
        <v>56</v>
      </c>
      <c r="I7" s="273" t="s">
        <v>118</v>
      </c>
      <c r="J7" s="273" t="s">
        <v>121</v>
      </c>
      <c r="K7" s="274">
        <v>365211</v>
      </c>
      <c r="L7" s="275">
        <v>13</v>
      </c>
      <c r="M7" s="274">
        <v>94955</v>
      </c>
      <c r="N7" s="274">
        <v>78520</v>
      </c>
      <c r="O7" s="274">
        <v>1007510</v>
      </c>
      <c r="P7" s="274">
        <v>127824</v>
      </c>
      <c r="Q7" s="274">
        <v>51130</v>
      </c>
      <c r="R7" s="274">
        <v>15084</v>
      </c>
      <c r="S7" s="274">
        <v>195453</v>
      </c>
      <c r="T7" s="274">
        <v>74483</v>
      </c>
      <c r="U7" s="274">
        <v>0</v>
      </c>
      <c r="V7" s="274">
        <v>0</v>
      </c>
      <c r="W7" s="274"/>
      <c r="X7" s="274">
        <v>0</v>
      </c>
      <c r="Y7" s="274"/>
      <c r="Z7" s="274"/>
      <c r="AA7" s="274"/>
      <c r="AB7" s="274"/>
      <c r="AC7" s="274">
        <v>345626</v>
      </c>
      <c r="AD7" s="274">
        <v>0</v>
      </c>
      <c r="AE7" s="274">
        <v>0</v>
      </c>
      <c r="AF7" s="274"/>
      <c r="AG7" s="274">
        <v>1372721</v>
      </c>
      <c r="AH7" s="276"/>
      <c r="AI7" s="276"/>
      <c r="AJ7" s="274"/>
      <c r="AK7" s="274">
        <f t="shared" ref="AK7" si="0">K7+M7+N7+O7+P7+Q7+R7+S7+T7+U7+V7+X7+Y7+AA7+AC7+AJ7+AG7+AD7+Z7</f>
        <v>3728517</v>
      </c>
      <c r="AL7" s="277">
        <v>39788</v>
      </c>
      <c r="AM7" s="278" t="s">
        <v>136</v>
      </c>
    </row>
    <row r="8" spans="1:39">
      <c r="A8" s="280" t="s">
        <v>23</v>
      </c>
      <c r="B8" s="281" t="s">
        <v>57</v>
      </c>
      <c r="C8" s="281" t="s">
        <v>58</v>
      </c>
      <c r="D8" s="282" t="s">
        <v>208</v>
      </c>
      <c r="E8" s="283" t="s">
        <v>166</v>
      </c>
      <c r="F8" s="283">
        <v>8</v>
      </c>
      <c r="G8" s="283" t="s">
        <v>224</v>
      </c>
      <c r="H8" s="283" t="s">
        <v>59</v>
      </c>
      <c r="I8" s="283" t="s">
        <v>118</v>
      </c>
      <c r="J8" s="283" t="s">
        <v>121</v>
      </c>
      <c r="K8" s="284">
        <v>290658</v>
      </c>
      <c r="L8" s="285">
        <v>4</v>
      </c>
      <c r="M8" s="284">
        <v>23253</v>
      </c>
      <c r="N8" s="284">
        <v>62491</v>
      </c>
      <c r="O8" s="284">
        <v>580111</v>
      </c>
      <c r="P8" s="284">
        <v>101730</v>
      </c>
      <c r="Q8" s="284">
        <v>40692</v>
      </c>
      <c r="R8" s="284">
        <v>15084</v>
      </c>
      <c r="S8" s="284">
        <v>102802</v>
      </c>
      <c r="T8" s="284">
        <v>42383</v>
      </c>
      <c r="U8" s="284">
        <v>23793</v>
      </c>
      <c r="V8" s="284">
        <v>0</v>
      </c>
      <c r="W8" s="284"/>
      <c r="X8" s="284">
        <v>261231</v>
      </c>
      <c r="Y8" s="284">
        <v>174154</v>
      </c>
      <c r="Z8" s="284"/>
      <c r="AA8" s="284"/>
      <c r="AB8" s="284"/>
      <c r="AC8" s="284">
        <v>345626</v>
      </c>
      <c r="AD8" s="284"/>
      <c r="AE8" s="284">
        <v>79095</v>
      </c>
      <c r="AF8" s="284"/>
      <c r="AG8" s="284"/>
      <c r="AH8" s="286"/>
      <c r="AI8" s="286"/>
      <c r="AJ8" s="284"/>
      <c r="AK8" s="284">
        <f>K8+M8+N8+O8+P8+Q8+R8+S8+T8+U8+V8+X8+Y8+AA8+AC8+AJ8+AG8+AD8+Z8+AF8+AE8</f>
        <v>2143103</v>
      </c>
      <c r="AL8" s="287">
        <v>37622</v>
      </c>
      <c r="AM8" s="288" t="s">
        <v>136</v>
      </c>
    </row>
    <row r="9" spans="1:39">
      <c r="A9" s="280" t="s">
        <v>23</v>
      </c>
      <c r="B9" s="281" t="s">
        <v>64</v>
      </c>
      <c r="C9" s="281" t="s">
        <v>65</v>
      </c>
      <c r="D9" s="282" t="s">
        <v>209</v>
      </c>
      <c r="E9" s="283" t="s">
        <v>167</v>
      </c>
      <c r="F9" s="283">
        <v>10</v>
      </c>
      <c r="G9" s="283" t="s">
        <v>26</v>
      </c>
      <c r="H9" s="283" t="s">
        <v>231</v>
      </c>
      <c r="I9" s="283" t="s">
        <v>118</v>
      </c>
      <c r="J9" s="283" t="s">
        <v>121</v>
      </c>
      <c r="K9" s="284">
        <v>245556</v>
      </c>
      <c r="L9" s="285">
        <v>4</v>
      </c>
      <c r="M9" s="284">
        <v>19644</v>
      </c>
      <c r="N9" s="284">
        <v>52795</v>
      </c>
      <c r="O9" s="284">
        <v>336933</v>
      </c>
      <c r="P9" s="284">
        <v>85945</v>
      </c>
      <c r="Q9" s="284">
        <v>34378</v>
      </c>
      <c r="R9" s="284">
        <v>15084</v>
      </c>
      <c r="S9" s="284">
        <v>58574</v>
      </c>
      <c r="T9" s="284">
        <v>24163</v>
      </c>
      <c r="U9" s="284">
        <v>23793</v>
      </c>
      <c r="V9" s="284">
        <v>0</v>
      </c>
      <c r="W9" s="284"/>
      <c r="X9" s="284">
        <v>0</v>
      </c>
      <c r="Y9" s="284">
        <v>0</v>
      </c>
      <c r="Z9" s="284"/>
      <c r="AA9" s="284"/>
      <c r="AB9" s="284"/>
      <c r="AC9" s="284">
        <v>345626</v>
      </c>
      <c r="AD9" s="284"/>
      <c r="AE9" s="284"/>
      <c r="AF9" s="284"/>
      <c r="AG9" s="284"/>
      <c r="AH9" s="286">
        <v>27</v>
      </c>
      <c r="AI9" s="286">
        <v>10</v>
      </c>
      <c r="AJ9" s="284">
        <v>149454</v>
      </c>
      <c r="AK9" s="284">
        <f t="shared" ref="AK9:AK14" si="1">K9+M9+N9+O9+P9+Q9+R9+S9+T9+U9+V9+X9+Y9+AA9+AC9+AJ9+AG9+AD9+Z9+AF9</f>
        <v>1391945</v>
      </c>
      <c r="AL9" s="287">
        <v>37622</v>
      </c>
      <c r="AM9" s="288" t="s">
        <v>136</v>
      </c>
    </row>
    <row r="10" spans="1:39">
      <c r="A10" s="280" t="s">
        <v>23</v>
      </c>
      <c r="B10" s="281" t="s">
        <v>68</v>
      </c>
      <c r="C10" s="281" t="s">
        <v>69</v>
      </c>
      <c r="D10" s="282" t="s">
        <v>210</v>
      </c>
      <c r="E10" s="283" t="s">
        <v>168</v>
      </c>
      <c r="F10" s="283">
        <v>10</v>
      </c>
      <c r="G10" s="283" t="s">
        <v>27</v>
      </c>
      <c r="H10" s="283" t="s">
        <v>56</v>
      </c>
      <c r="I10" s="283" t="s">
        <v>118</v>
      </c>
      <c r="J10" s="283" t="s">
        <v>121</v>
      </c>
      <c r="K10" s="284">
        <v>245556</v>
      </c>
      <c r="L10" s="285">
        <v>0</v>
      </c>
      <c r="M10" s="284">
        <v>0</v>
      </c>
      <c r="N10" s="284">
        <v>52795</v>
      </c>
      <c r="O10" s="284">
        <v>336933</v>
      </c>
      <c r="P10" s="284">
        <v>85945</v>
      </c>
      <c r="Q10" s="284">
        <v>34378</v>
      </c>
      <c r="R10" s="284">
        <v>15084</v>
      </c>
      <c r="S10" s="284">
        <v>58574</v>
      </c>
      <c r="T10" s="284">
        <v>24163</v>
      </c>
      <c r="U10" s="284">
        <v>23793</v>
      </c>
      <c r="V10" s="284">
        <v>0</v>
      </c>
      <c r="W10" s="284"/>
      <c r="X10" s="284">
        <v>0</v>
      </c>
      <c r="Y10" s="284">
        <v>0</v>
      </c>
      <c r="Z10" s="284"/>
      <c r="AA10" s="284"/>
      <c r="AB10" s="284"/>
      <c r="AC10" s="284">
        <v>345626</v>
      </c>
      <c r="AD10" s="284"/>
      <c r="AE10" s="284"/>
      <c r="AF10" s="284"/>
      <c r="AG10" s="284"/>
      <c r="AH10" s="286">
        <v>24</v>
      </c>
      <c r="AI10" s="286">
        <v>16</v>
      </c>
      <c r="AJ10" s="284">
        <v>165550</v>
      </c>
      <c r="AK10" s="284">
        <f>K10+M10+N10+O10+P10+Q10+R10+S10+T10+U10+V10+X10+Y10+AA10+AC10+AJ10+AG10+AD10+Z10+AF10+AE10</f>
        <v>1388397</v>
      </c>
      <c r="AL10" s="287">
        <v>40560</v>
      </c>
      <c r="AM10" s="288" t="s">
        <v>136</v>
      </c>
    </row>
    <row r="11" spans="1:39">
      <c r="A11" s="280" t="s">
        <v>23</v>
      </c>
      <c r="B11" s="281" t="s">
        <v>71</v>
      </c>
      <c r="C11" s="281" t="s">
        <v>72</v>
      </c>
      <c r="D11" s="282" t="s">
        <v>211</v>
      </c>
      <c r="E11" s="283" t="s">
        <v>169</v>
      </c>
      <c r="F11" s="283">
        <v>10</v>
      </c>
      <c r="G11" s="283" t="s">
        <v>28</v>
      </c>
      <c r="H11" s="283" t="s">
        <v>234</v>
      </c>
      <c r="I11" s="283" t="s">
        <v>118</v>
      </c>
      <c r="J11" s="283" t="s">
        <v>121</v>
      </c>
      <c r="K11" s="284">
        <v>245556</v>
      </c>
      <c r="L11" s="285">
        <v>8</v>
      </c>
      <c r="M11" s="284">
        <v>39289</v>
      </c>
      <c r="N11" s="284">
        <v>52795</v>
      </c>
      <c r="O11" s="284">
        <v>336933</v>
      </c>
      <c r="P11" s="284">
        <v>85945</v>
      </c>
      <c r="Q11" s="284">
        <v>34378</v>
      </c>
      <c r="R11" s="284">
        <v>15084</v>
      </c>
      <c r="S11" s="284">
        <v>58574</v>
      </c>
      <c r="T11" s="284">
        <v>24163</v>
      </c>
      <c r="U11" s="284">
        <v>23793</v>
      </c>
      <c r="V11" s="284">
        <v>0</v>
      </c>
      <c r="W11" s="284"/>
      <c r="X11" s="284">
        <v>0</v>
      </c>
      <c r="Y11" s="284"/>
      <c r="Z11" s="284"/>
      <c r="AA11" s="284"/>
      <c r="AB11" s="284"/>
      <c r="AC11" s="284">
        <v>345626</v>
      </c>
      <c r="AD11" s="284"/>
      <c r="AE11" s="284">
        <v>52730</v>
      </c>
      <c r="AF11" s="284"/>
      <c r="AG11" s="284"/>
      <c r="AH11" s="286">
        <v>24</v>
      </c>
      <c r="AI11" s="286">
        <v>6</v>
      </c>
      <c r="AJ11" s="284">
        <v>119564</v>
      </c>
      <c r="AK11" s="284">
        <f>K11+M11+N11+O11+P11+Q11+R11+S11+T11+U11+V11+X11+Y11+AA11+AC11+AJ11+AG11+AD11+Z11+AF11+AE11</f>
        <v>1434430</v>
      </c>
      <c r="AL11" s="287">
        <v>34700</v>
      </c>
      <c r="AM11" s="288" t="s">
        <v>136</v>
      </c>
    </row>
    <row r="12" spans="1:39">
      <c r="A12" s="280" t="s">
        <v>29</v>
      </c>
      <c r="B12" s="281" t="s">
        <v>75</v>
      </c>
      <c r="C12" s="281" t="s">
        <v>76</v>
      </c>
      <c r="D12" s="282" t="s">
        <v>212</v>
      </c>
      <c r="E12" s="283" t="s">
        <v>170</v>
      </c>
      <c r="F12" s="283">
        <v>11</v>
      </c>
      <c r="G12" s="283" t="s">
        <v>225</v>
      </c>
      <c r="H12" s="283" t="s">
        <v>231</v>
      </c>
      <c r="I12" s="283" t="s">
        <v>118</v>
      </c>
      <c r="J12" s="283" t="s">
        <v>121</v>
      </c>
      <c r="K12" s="284">
        <v>227316</v>
      </c>
      <c r="L12" s="285">
        <v>4</v>
      </c>
      <c r="M12" s="284">
        <v>18185</v>
      </c>
      <c r="N12" s="284">
        <v>48873</v>
      </c>
      <c r="O12" s="284">
        <v>254591</v>
      </c>
      <c r="P12" s="284">
        <v>79561</v>
      </c>
      <c r="Q12" s="284">
        <v>31824</v>
      </c>
      <c r="R12" s="284">
        <v>15084</v>
      </c>
      <c r="S12" s="284">
        <v>43658</v>
      </c>
      <c r="T12" s="284">
        <v>17985</v>
      </c>
      <c r="U12" s="284">
        <v>23793</v>
      </c>
      <c r="V12" s="284">
        <v>0</v>
      </c>
      <c r="W12" s="284"/>
      <c r="X12" s="284">
        <v>0</v>
      </c>
      <c r="Y12" s="284">
        <v>0</v>
      </c>
      <c r="Z12" s="284"/>
      <c r="AA12" s="284"/>
      <c r="AB12" s="284"/>
      <c r="AC12" s="284">
        <v>345626</v>
      </c>
      <c r="AD12" s="284"/>
      <c r="AE12" s="284"/>
      <c r="AF12" s="284"/>
      <c r="AG12" s="284"/>
      <c r="AH12" s="286">
        <v>24</v>
      </c>
      <c r="AI12" s="286">
        <v>2</v>
      </c>
      <c r="AJ12" s="284">
        <v>83700</v>
      </c>
      <c r="AK12" s="284">
        <f t="shared" si="1"/>
        <v>1190196</v>
      </c>
      <c r="AL12" s="287">
        <v>37641</v>
      </c>
      <c r="AM12" s="288" t="s">
        <v>136</v>
      </c>
    </row>
    <row r="13" spans="1:39">
      <c r="A13" s="280" t="s">
        <v>29</v>
      </c>
      <c r="B13" s="281" t="s">
        <v>78</v>
      </c>
      <c r="C13" s="281" t="s">
        <v>79</v>
      </c>
      <c r="D13" s="282" t="s">
        <v>213</v>
      </c>
      <c r="E13" s="283" t="s">
        <v>171</v>
      </c>
      <c r="F13" s="283">
        <v>11</v>
      </c>
      <c r="G13" s="283" t="s">
        <v>226</v>
      </c>
      <c r="H13" s="283" t="s">
        <v>229</v>
      </c>
      <c r="I13" s="283" t="s">
        <v>118</v>
      </c>
      <c r="J13" s="283" t="s">
        <v>121</v>
      </c>
      <c r="K13" s="284">
        <v>227316</v>
      </c>
      <c r="L13" s="285">
        <v>15</v>
      </c>
      <c r="M13" s="284">
        <v>68195</v>
      </c>
      <c r="N13" s="284">
        <v>48873</v>
      </c>
      <c r="O13" s="284">
        <v>254591</v>
      </c>
      <c r="P13" s="284">
        <v>79561</v>
      </c>
      <c r="Q13" s="284">
        <v>31824</v>
      </c>
      <c r="R13" s="284">
        <v>15084</v>
      </c>
      <c r="S13" s="284">
        <v>43658</v>
      </c>
      <c r="T13" s="284">
        <v>17985</v>
      </c>
      <c r="U13" s="284">
        <v>23793</v>
      </c>
      <c r="V13" s="284">
        <v>13620</v>
      </c>
      <c r="W13" s="284"/>
      <c r="X13" s="284">
        <v>0</v>
      </c>
      <c r="Y13" s="284">
        <v>0</v>
      </c>
      <c r="Z13" s="284"/>
      <c r="AA13" s="284"/>
      <c r="AB13" s="284"/>
      <c r="AC13" s="284">
        <v>345626</v>
      </c>
      <c r="AD13" s="284"/>
      <c r="AE13" s="284">
        <v>26365</v>
      </c>
      <c r="AF13" s="284"/>
      <c r="AG13" s="284"/>
      <c r="AH13" s="286">
        <v>21</v>
      </c>
      <c r="AI13" s="286">
        <v>19</v>
      </c>
      <c r="AJ13" s="284">
        <v>138865</v>
      </c>
      <c r="AK13" s="284">
        <f>K13+M13+N13+O13+P13+Q13+R13+S13+T13+U13+V13+X13+Y13+AA13+AC13+AJ13+AG13+AD13+Z13+AF13+AE13</f>
        <v>1335356</v>
      </c>
      <c r="AL13" s="287">
        <v>29587</v>
      </c>
      <c r="AM13" s="288" t="s">
        <v>136</v>
      </c>
    </row>
    <row r="14" spans="1:39">
      <c r="A14" s="280" t="s">
        <v>32</v>
      </c>
      <c r="B14" s="281" t="s">
        <v>82</v>
      </c>
      <c r="C14" s="281" t="s">
        <v>83</v>
      </c>
      <c r="D14" s="282" t="s">
        <v>214</v>
      </c>
      <c r="E14" s="283" t="s">
        <v>172</v>
      </c>
      <c r="F14" s="283">
        <v>13</v>
      </c>
      <c r="G14" s="283" t="s">
        <v>235</v>
      </c>
      <c r="H14" s="283" t="s">
        <v>240</v>
      </c>
      <c r="I14" s="283" t="s">
        <v>118</v>
      </c>
      <c r="J14" s="283" t="s">
        <v>121</v>
      </c>
      <c r="K14" s="284">
        <v>194943</v>
      </c>
      <c r="L14" s="285">
        <v>14</v>
      </c>
      <c r="M14" s="284">
        <v>54584</v>
      </c>
      <c r="N14" s="284">
        <v>41913</v>
      </c>
      <c r="O14" s="284">
        <v>139841</v>
      </c>
      <c r="P14" s="284">
        <v>68230</v>
      </c>
      <c r="Q14" s="284">
        <v>27292</v>
      </c>
      <c r="R14" s="284">
        <v>54472</v>
      </c>
      <c r="S14" s="284">
        <v>27260</v>
      </c>
      <c r="T14" s="284">
        <v>10367</v>
      </c>
      <c r="U14" s="284">
        <v>39310</v>
      </c>
      <c r="V14" s="284">
        <v>0</v>
      </c>
      <c r="W14" s="284"/>
      <c r="X14" s="284">
        <v>0</v>
      </c>
      <c r="Y14" s="284">
        <v>0</v>
      </c>
      <c r="Z14" s="284"/>
      <c r="AA14" s="284"/>
      <c r="AB14" s="284"/>
      <c r="AC14" s="284">
        <v>345626</v>
      </c>
      <c r="AD14" s="284"/>
      <c r="AE14" s="284"/>
      <c r="AF14" s="284"/>
      <c r="AG14" s="284"/>
      <c r="AH14" s="286"/>
      <c r="AI14" s="286"/>
      <c r="AJ14" s="284"/>
      <c r="AK14" s="284">
        <f t="shared" si="1"/>
        <v>1003838</v>
      </c>
      <c r="AL14" s="287">
        <v>30682</v>
      </c>
      <c r="AM14" s="288" t="s">
        <v>136</v>
      </c>
    </row>
    <row r="15" spans="1:39">
      <c r="A15" s="280" t="s">
        <v>34</v>
      </c>
      <c r="B15" s="281" t="s">
        <v>85</v>
      </c>
      <c r="C15" s="281" t="s">
        <v>86</v>
      </c>
      <c r="D15" s="282" t="s">
        <v>215</v>
      </c>
      <c r="E15" s="283" t="s">
        <v>173</v>
      </c>
      <c r="F15" s="283">
        <v>14</v>
      </c>
      <c r="G15" s="283" t="s">
        <v>228</v>
      </c>
      <c r="H15" s="283" t="s">
        <v>236</v>
      </c>
      <c r="I15" s="283" t="s">
        <v>118</v>
      </c>
      <c r="J15" s="283" t="s">
        <v>121</v>
      </c>
      <c r="K15" s="284">
        <v>180528</v>
      </c>
      <c r="L15" s="285">
        <v>15</v>
      </c>
      <c r="M15" s="284">
        <v>54158</v>
      </c>
      <c r="N15" s="284">
        <v>38814</v>
      </c>
      <c r="O15" s="284">
        <v>105633</v>
      </c>
      <c r="P15" s="284">
        <v>63185</v>
      </c>
      <c r="Q15" s="284">
        <v>25274</v>
      </c>
      <c r="R15" s="284">
        <v>54037</v>
      </c>
      <c r="S15" s="284">
        <v>20553</v>
      </c>
      <c r="T15" s="284">
        <v>7666</v>
      </c>
      <c r="U15" s="284">
        <v>39310</v>
      </c>
      <c r="V15" s="284">
        <v>0</v>
      </c>
      <c r="W15" s="284"/>
      <c r="X15" s="284">
        <v>0</v>
      </c>
      <c r="Y15" s="284">
        <v>0</v>
      </c>
      <c r="Z15" s="284"/>
      <c r="AA15" s="284"/>
      <c r="AB15" s="284"/>
      <c r="AC15" s="284">
        <v>345626</v>
      </c>
      <c r="AD15" s="284"/>
      <c r="AE15" s="284">
        <v>26365</v>
      </c>
      <c r="AF15" s="284"/>
      <c r="AG15" s="284"/>
      <c r="AH15" s="286">
        <v>75</v>
      </c>
      <c r="AI15" s="286">
        <v>54</v>
      </c>
      <c r="AJ15" s="284">
        <v>263193</v>
      </c>
      <c r="AK15" s="284">
        <f>K15+M15+N15+O15+P15+Q15+R15+S15+T15+U15+V15+X15+Y15+AA15+AC15+AJ15+AG15+AD15+Z15+AF15+AE15</f>
        <v>1224342</v>
      </c>
      <c r="AL15" s="287">
        <v>29221</v>
      </c>
      <c r="AM15" s="288" t="s">
        <v>136</v>
      </c>
    </row>
    <row r="16" spans="1:39">
      <c r="A16" s="280" t="s">
        <v>32</v>
      </c>
      <c r="B16" s="281" t="s">
        <v>88</v>
      </c>
      <c r="C16" s="281" t="s">
        <v>89</v>
      </c>
      <c r="D16" s="282" t="s">
        <v>216</v>
      </c>
      <c r="E16" s="283" t="s">
        <v>174</v>
      </c>
      <c r="F16" s="283">
        <v>15</v>
      </c>
      <c r="G16" s="283" t="s">
        <v>230</v>
      </c>
      <c r="H16" s="283" t="s">
        <v>229</v>
      </c>
      <c r="I16" s="283" t="s">
        <v>118</v>
      </c>
      <c r="J16" s="283" t="s">
        <v>121</v>
      </c>
      <c r="K16" s="284">
        <v>167270</v>
      </c>
      <c r="L16" s="285">
        <v>12</v>
      </c>
      <c r="M16" s="284">
        <v>40145</v>
      </c>
      <c r="N16" s="284">
        <v>35963</v>
      </c>
      <c r="O16" s="284">
        <v>84846</v>
      </c>
      <c r="P16" s="284">
        <v>58545</v>
      </c>
      <c r="Q16" s="284">
        <v>23418</v>
      </c>
      <c r="R16" s="284">
        <v>46534</v>
      </c>
      <c r="S16" s="284">
        <v>15939</v>
      </c>
      <c r="T16" s="284">
        <v>5997</v>
      </c>
      <c r="U16" s="284">
        <v>39310</v>
      </c>
      <c r="V16" s="284">
        <v>10592</v>
      </c>
      <c r="W16" s="284">
        <v>0</v>
      </c>
      <c r="X16" s="284">
        <v>0</v>
      </c>
      <c r="Y16" s="284">
        <v>0</v>
      </c>
      <c r="Z16" s="284"/>
      <c r="AA16" s="284"/>
      <c r="AB16" s="284"/>
      <c r="AC16" s="284">
        <v>345626</v>
      </c>
      <c r="AD16" s="284"/>
      <c r="AE16" s="284"/>
      <c r="AF16" s="284"/>
      <c r="AG16" s="284"/>
      <c r="AH16" s="286">
        <v>21</v>
      </c>
      <c r="AI16" s="286"/>
      <c r="AJ16" s="284">
        <v>34832</v>
      </c>
      <c r="AK16" s="284">
        <f>K16+M16+N16+O16+P16+Q16+R16+S16+T16+U16+V16+X16+Y16+AA16+AC16+AJ16+AG16+AD16+Z16+AF16+W16+AB16</f>
        <v>909017</v>
      </c>
      <c r="AL16" s="287">
        <v>32082</v>
      </c>
      <c r="AM16" s="288" t="s">
        <v>136</v>
      </c>
    </row>
    <row r="17" spans="1:39">
      <c r="A17" s="280" t="s">
        <v>32</v>
      </c>
      <c r="B17" s="281" t="s">
        <v>78</v>
      </c>
      <c r="C17" s="281" t="s">
        <v>79</v>
      </c>
      <c r="D17" s="282" t="s">
        <v>210</v>
      </c>
      <c r="E17" s="283" t="s">
        <v>175</v>
      </c>
      <c r="F17" s="283">
        <v>16</v>
      </c>
      <c r="G17" s="283" t="s">
        <v>237</v>
      </c>
      <c r="H17" s="283" t="s">
        <v>227</v>
      </c>
      <c r="I17" s="283" t="s">
        <v>118</v>
      </c>
      <c r="J17" s="283" t="s">
        <v>121</v>
      </c>
      <c r="K17" s="284">
        <v>154198</v>
      </c>
      <c r="L17" s="290">
        <v>9</v>
      </c>
      <c r="M17" s="284">
        <v>27756</v>
      </c>
      <c r="N17" s="284">
        <v>33153</v>
      </c>
      <c r="O17" s="284">
        <v>83330</v>
      </c>
      <c r="P17" s="284">
        <v>53969</v>
      </c>
      <c r="Q17" s="284">
        <v>21588</v>
      </c>
      <c r="R17" s="284">
        <v>49028</v>
      </c>
      <c r="S17" s="284">
        <v>15526</v>
      </c>
      <c r="T17" s="284">
        <v>5825</v>
      </c>
      <c r="U17" s="284">
        <v>39310</v>
      </c>
      <c r="V17" s="284">
        <v>0</v>
      </c>
      <c r="W17" s="284">
        <v>1600</v>
      </c>
      <c r="X17" s="284">
        <v>0</v>
      </c>
      <c r="Y17" s="284">
        <v>0</v>
      </c>
      <c r="Z17" s="284"/>
      <c r="AA17" s="284"/>
      <c r="AB17" s="284"/>
      <c r="AC17" s="284">
        <v>345626</v>
      </c>
      <c r="AD17" s="284"/>
      <c r="AE17" s="284">
        <v>26365</v>
      </c>
      <c r="AF17" s="284">
        <v>0</v>
      </c>
      <c r="AG17" s="284"/>
      <c r="AH17" s="286"/>
      <c r="AI17" s="286"/>
      <c r="AJ17" s="284"/>
      <c r="AK17" s="284">
        <f t="shared" ref="AK17:AK22" si="2">K17+M17+N17+O17+P17+Q17+R17+S17+T17+U17+V17+X17+Y17+AA17+AC17+AJ17+AG17+AD17+Z17+AF17+W17+AE17</f>
        <v>857274</v>
      </c>
      <c r="AL17" s="287">
        <v>33970</v>
      </c>
      <c r="AM17" s="288" t="s">
        <v>136</v>
      </c>
    </row>
    <row r="18" spans="1:39">
      <c r="A18" s="280" t="s">
        <v>34</v>
      </c>
      <c r="B18" s="281" t="s">
        <v>91</v>
      </c>
      <c r="C18" s="281" t="s">
        <v>92</v>
      </c>
      <c r="D18" s="282" t="s">
        <v>217</v>
      </c>
      <c r="E18" s="283" t="s">
        <v>176</v>
      </c>
      <c r="F18" s="283">
        <v>17</v>
      </c>
      <c r="G18" s="283" t="s">
        <v>34</v>
      </c>
      <c r="H18" s="283" t="s">
        <v>238</v>
      </c>
      <c r="I18" s="283" t="s">
        <v>118</v>
      </c>
      <c r="J18" s="283" t="s">
        <v>121</v>
      </c>
      <c r="K18" s="284">
        <v>143034</v>
      </c>
      <c r="L18" s="290">
        <v>11</v>
      </c>
      <c r="M18" s="284">
        <v>31467</v>
      </c>
      <c r="N18" s="284">
        <v>30752</v>
      </c>
      <c r="O18" s="284">
        <v>64429</v>
      </c>
      <c r="P18" s="284">
        <v>50062</v>
      </c>
      <c r="Q18" s="284">
        <v>20025</v>
      </c>
      <c r="R18" s="284">
        <v>45611</v>
      </c>
      <c r="S18" s="284">
        <v>11188</v>
      </c>
      <c r="T18" s="284">
        <v>4176</v>
      </c>
      <c r="U18" s="284">
        <v>39310</v>
      </c>
      <c r="V18" s="284">
        <v>0</v>
      </c>
      <c r="W18" s="284">
        <v>6400</v>
      </c>
      <c r="X18" s="284">
        <v>0</v>
      </c>
      <c r="Y18" s="284">
        <v>0</v>
      </c>
      <c r="Z18" s="284"/>
      <c r="AA18" s="284"/>
      <c r="AB18" s="284"/>
      <c r="AC18" s="284">
        <v>345626</v>
      </c>
      <c r="AD18" s="284"/>
      <c r="AE18" s="284">
        <v>79095</v>
      </c>
      <c r="AF18" s="284">
        <v>0</v>
      </c>
      <c r="AG18" s="284"/>
      <c r="AH18" s="286">
        <v>37</v>
      </c>
      <c r="AI18" s="286">
        <v>10</v>
      </c>
      <c r="AJ18" s="284">
        <v>66880</v>
      </c>
      <c r="AK18" s="284">
        <f t="shared" si="2"/>
        <v>938055</v>
      </c>
      <c r="AL18" s="287">
        <v>32874</v>
      </c>
      <c r="AM18" s="288" t="s">
        <v>136</v>
      </c>
    </row>
    <row r="19" spans="1:39">
      <c r="A19" s="280" t="s">
        <v>40</v>
      </c>
      <c r="B19" s="281" t="s">
        <v>93</v>
      </c>
      <c r="C19" s="281" t="s">
        <v>57</v>
      </c>
      <c r="D19" s="282" t="s">
        <v>218</v>
      </c>
      <c r="E19" s="283" t="s">
        <v>177</v>
      </c>
      <c r="F19" s="283">
        <v>17</v>
      </c>
      <c r="G19" s="283" t="s">
        <v>239</v>
      </c>
      <c r="H19" s="283" t="s">
        <v>241</v>
      </c>
      <c r="I19" s="283" t="s">
        <v>118</v>
      </c>
      <c r="J19" s="283" t="s">
        <v>121</v>
      </c>
      <c r="K19" s="284">
        <v>143034</v>
      </c>
      <c r="L19" s="290">
        <v>13</v>
      </c>
      <c r="M19" s="284">
        <v>37189</v>
      </c>
      <c r="N19" s="284">
        <v>30752</v>
      </c>
      <c r="O19" s="284">
        <v>64429</v>
      </c>
      <c r="P19" s="284">
        <v>50062</v>
      </c>
      <c r="Q19" s="284">
        <v>20025</v>
      </c>
      <c r="R19" s="284">
        <v>45611</v>
      </c>
      <c r="S19" s="284">
        <v>11188</v>
      </c>
      <c r="T19" s="284">
        <v>4176</v>
      </c>
      <c r="U19" s="284">
        <v>39310</v>
      </c>
      <c r="V19" s="284">
        <v>0</v>
      </c>
      <c r="W19" s="284">
        <v>4800</v>
      </c>
      <c r="X19" s="284">
        <v>0</v>
      </c>
      <c r="Y19" s="284">
        <v>0</v>
      </c>
      <c r="Z19" s="284"/>
      <c r="AA19" s="284"/>
      <c r="AB19" s="284"/>
      <c r="AC19" s="284">
        <v>345626</v>
      </c>
      <c r="AD19" s="284"/>
      <c r="AE19" s="284">
        <v>52730</v>
      </c>
      <c r="AF19" s="284"/>
      <c r="AG19" s="284"/>
      <c r="AH19" s="286"/>
      <c r="AI19" s="286"/>
      <c r="AJ19" s="284"/>
      <c r="AK19" s="284">
        <f t="shared" si="2"/>
        <v>848932</v>
      </c>
      <c r="AL19" s="287">
        <v>31413</v>
      </c>
      <c r="AM19" s="288" t="s">
        <v>136</v>
      </c>
    </row>
    <row r="20" spans="1:39">
      <c r="A20" s="280" t="s">
        <v>40</v>
      </c>
      <c r="B20" s="281" t="s">
        <v>95</v>
      </c>
      <c r="C20" s="281" t="s">
        <v>96</v>
      </c>
      <c r="D20" s="282" t="s">
        <v>219</v>
      </c>
      <c r="E20" s="283" t="s">
        <v>178</v>
      </c>
      <c r="F20" s="283">
        <v>17</v>
      </c>
      <c r="G20" s="283" t="s">
        <v>237</v>
      </c>
      <c r="H20" s="283" t="s">
        <v>238</v>
      </c>
      <c r="I20" s="283" t="s">
        <v>118</v>
      </c>
      <c r="J20" s="283" t="s">
        <v>121</v>
      </c>
      <c r="K20" s="284">
        <v>143034</v>
      </c>
      <c r="L20" s="290">
        <v>8</v>
      </c>
      <c r="M20" s="284">
        <v>22885</v>
      </c>
      <c r="N20" s="284">
        <v>30752</v>
      </c>
      <c r="O20" s="284">
        <v>64429</v>
      </c>
      <c r="P20" s="284">
        <v>50062</v>
      </c>
      <c r="Q20" s="284">
        <v>20025</v>
      </c>
      <c r="R20" s="284">
        <v>45611</v>
      </c>
      <c r="S20" s="284">
        <v>11188</v>
      </c>
      <c r="T20" s="284">
        <v>4176</v>
      </c>
      <c r="U20" s="284">
        <v>39310</v>
      </c>
      <c r="V20" s="284">
        <v>0</v>
      </c>
      <c r="W20" s="284">
        <v>4800</v>
      </c>
      <c r="X20" s="284">
        <v>0</v>
      </c>
      <c r="Y20" s="284">
        <v>0</v>
      </c>
      <c r="Z20" s="284"/>
      <c r="AA20" s="284"/>
      <c r="AB20" s="284"/>
      <c r="AC20" s="284">
        <v>345626</v>
      </c>
      <c r="AD20" s="284"/>
      <c r="AE20" s="284">
        <v>26365</v>
      </c>
      <c r="AF20" s="284"/>
      <c r="AG20" s="284"/>
      <c r="AH20" s="286">
        <v>30</v>
      </c>
      <c r="AI20" s="286">
        <v>24</v>
      </c>
      <c r="AJ20" s="284">
        <v>80256</v>
      </c>
      <c r="AK20" s="284">
        <f t="shared" si="2"/>
        <v>888519</v>
      </c>
      <c r="AL20" s="287">
        <v>31048</v>
      </c>
      <c r="AM20" s="288" t="s">
        <v>136</v>
      </c>
    </row>
    <row r="21" spans="1:39">
      <c r="A21" s="280" t="s">
        <v>40</v>
      </c>
      <c r="B21" s="281" t="s">
        <v>99</v>
      </c>
      <c r="C21" s="281" t="s">
        <v>96</v>
      </c>
      <c r="D21" s="282" t="s">
        <v>220</v>
      </c>
      <c r="E21" s="283" t="s">
        <v>179</v>
      </c>
      <c r="F21" s="283">
        <v>17</v>
      </c>
      <c r="G21" s="283" t="s">
        <v>237</v>
      </c>
      <c r="H21" s="283" t="s">
        <v>241</v>
      </c>
      <c r="I21" s="283" t="s">
        <v>118</v>
      </c>
      <c r="J21" s="283" t="s">
        <v>121</v>
      </c>
      <c r="K21" s="284">
        <v>143034</v>
      </c>
      <c r="L21" s="290">
        <v>10</v>
      </c>
      <c r="M21" s="284">
        <v>28607</v>
      </c>
      <c r="N21" s="284">
        <v>30752</v>
      </c>
      <c r="O21" s="284">
        <v>64429</v>
      </c>
      <c r="P21" s="284">
        <v>50062</v>
      </c>
      <c r="Q21" s="284">
        <v>20025</v>
      </c>
      <c r="R21" s="284">
        <v>45611</v>
      </c>
      <c r="S21" s="284">
        <v>11188</v>
      </c>
      <c r="T21" s="284">
        <v>4176</v>
      </c>
      <c r="U21" s="284">
        <v>39310</v>
      </c>
      <c r="V21" s="284">
        <v>0</v>
      </c>
      <c r="W21" s="284">
        <v>4800</v>
      </c>
      <c r="X21" s="284">
        <v>0</v>
      </c>
      <c r="Y21" s="284">
        <v>0</v>
      </c>
      <c r="Z21" s="284"/>
      <c r="AA21" s="284"/>
      <c r="AB21" s="284"/>
      <c r="AC21" s="284">
        <v>345626</v>
      </c>
      <c r="AD21" s="284"/>
      <c r="AE21" s="284">
        <v>79095</v>
      </c>
      <c r="AF21" s="284">
        <v>0</v>
      </c>
      <c r="AG21" s="284"/>
      <c r="AH21" s="286">
        <v>17</v>
      </c>
      <c r="AI21" s="286">
        <v>18</v>
      </c>
      <c r="AJ21" s="284">
        <v>52685</v>
      </c>
      <c r="AK21" s="284">
        <f>K21+M21+N21+O21+P21+Q21+R21+S21+T21+U21+V21+X21+Y21+AA21+AC21+AJ21+AG21+AD21+Z21+AF21+W21+AE21</f>
        <v>919400</v>
      </c>
      <c r="AL21" s="287">
        <v>33725</v>
      </c>
      <c r="AM21" s="288" t="s">
        <v>136</v>
      </c>
    </row>
    <row r="22" spans="1:39" ht="15.75" thickBot="1">
      <c r="A22" s="291" t="s">
        <v>40</v>
      </c>
      <c r="B22" s="292" t="s">
        <v>101</v>
      </c>
      <c r="C22" s="292" t="s">
        <v>102</v>
      </c>
      <c r="D22" s="293" t="s">
        <v>221</v>
      </c>
      <c r="E22" s="294" t="s">
        <v>185</v>
      </c>
      <c r="F22" s="294">
        <v>18</v>
      </c>
      <c r="G22" s="294" t="s">
        <v>239</v>
      </c>
      <c r="H22" s="294" t="s">
        <v>238</v>
      </c>
      <c r="I22" s="294" t="s">
        <v>118</v>
      </c>
      <c r="J22" s="294" t="s">
        <v>121</v>
      </c>
      <c r="K22" s="295">
        <v>132422</v>
      </c>
      <c r="L22" s="296">
        <v>8</v>
      </c>
      <c r="M22" s="295">
        <v>21188</v>
      </c>
      <c r="N22" s="295">
        <v>28471</v>
      </c>
      <c r="O22" s="295">
        <v>62393</v>
      </c>
      <c r="P22" s="295">
        <v>46348</v>
      </c>
      <c r="Q22" s="295">
        <v>18539</v>
      </c>
      <c r="R22" s="295">
        <v>45611</v>
      </c>
      <c r="S22" s="295">
        <v>10230</v>
      </c>
      <c r="T22" s="295">
        <v>3780</v>
      </c>
      <c r="U22" s="295">
        <v>39310</v>
      </c>
      <c r="V22" s="295">
        <v>0</v>
      </c>
      <c r="W22" s="295">
        <v>1600</v>
      </c>
      <c r="X22" s="295">
        <v>0</v>
      </c>
      <c r="Y22" s="295">
        <v>0</v>
      </c>
      <c r="Z22" s="295"/>
      <c r="AA22" s="295"/>
      <c r="AB22" s="295"/>
      <c r="AC22" s="295">
        <v>345626</v>
      </c>
      <c r="AD22" s="295"/>
      <c r="AE22" s="295">
        <v>26365</v>
      </c>
      <c r="AF22" s="295">
        <v>0</v>
      </c>
      <c r="AG22" s="295"/>
      <c r="AH22" s="297">
        <v>0</v>
      </c>
      <c r="AI22" s="297"/>
      <c r="AJ22" s="295">
        <v>0</v>
      </c>
      <c r="AK22" s="295">
        <f t="shared" si="2"/>
        <v>781883</v>
      </c>
      <c r="AL22" s="298">
        <v>34700</v>
      </c>
      <c r="AM22" s="299" t="s">
        <v>136</v>
      </c>
    </row>
    <row r="29" spans="1:39">
      <c r="A29" s="307"/>
      <c r="B29" s="307"/>
      <c r="C29" s="307"/>
      <c r="D29" s="307"/>
      <c r="E29" s="307"/>
      <c r="F29" s="307"/>
      <c r="G29" s="307"/>
      <c r="H29" s="307"/>
      <c r="I29" s="307"/>
      <c r="J29" s="307"/>
      <c r="K29" s="307"/>
      <c r="L29" s="307"/>
      <c r="M29" s="307"/>
      <c r="N29" s="307"/>
      <c r="O29" s="307"/>
      <c r="P29" s="307"/>
      <c r="Q29" s="307"/>
      <c r="R29" s="307"/>
      <c r="S29" s="307"/>
      <c r="T29" s="307"/>
      <c r="U29" s="307"/>
      <c r="V29" s="307"/>
      <c r="W29" s="307"/>
      <c r="X29" s="307"/>
      <c r="Y29" s="307"/>
      <c r="Z29" s="307"/>
      <c r="AA29" s="307"/>
      <c r="AB29" s="307"/>
      <c r="AC29" s="307"/>
      <c r="AD29" s="307"/>
      <c r="AE29" s="307"/>
      <c r="AF29" s="307"/>
      <c r="AG29" s="307"/>
      <c r="AH29" s="307"/>
      <c r="AI29" s="307"/>
      <c r="AJ29" s="307"/>
      <c r="AK29" s="307"/>
      <c r="AL29" s="307"/>
      <c r="AM29" s="307"/>
    </row>
    <row r="30" spans="1:39" ht="20.25">
      <c r="A30" s="384"/>
      <c r="B30" s="385" t="s">
        <v>285</v>
      </c>
      <c r="C30" s="386"/>
      <c r="D30" s="386">
        <v>2012</v>
      </c>
      <c r="E30" s="386"/>
      <c r="F30" s="387"/>
      <c r="G30" s="384"/>
      <c r="H30" s="384"/>
      <c r="I30" s="384"/>
      <c r="J30" s="388"/>
      <c r="K30" s="388"/>
      <c r="L30" s="388"/>
      <c r="M30" s="388"/>
      <c r="N30" s="388"/>
      <c r="O30" s="388"/>
      <c r="P30" s="388"/>
      <c r="Q30" s="388"/>
      <c r="R30" s="388"/>
      <c r="S30" s="388"/>
      <c r="T30" s="388"/>
      <c r="U30" s="388"/>
      <c r="V30" s="388"/>
      <c r="W30" s="388"/>
      <c r="X30" s="389"/>
      <c r="Y30" s="390"/>
      <c r="Z30" s="390"/>
      <c r="AA30" s="390"/>
      <c r="AB30" s="390"/>
      <c r="AC30" s="388"/>
      <c r="AD30" s="388"/>
      <c r="AE30" s="388"/>
      <c r="AF30" s="388"/>
      <c r="AG30" s="388"/>
      <c r="AH30" s="388"/>
      <c r="AI30" s="388"/>
      <c r="AJ30" s="388"/>
      <c r="AK30" s="388"/>
      <c r="AL30" s="388"/>
      <c r="AM30" s="388"/>
    </row>
    <row r="31" spans="1:39" ht="16.5" thickBot="1">
      <c r="A31" s="491" t="s">
        <v>286</v>
      </c>
      <c r="B31" s="491"/>
      <c r="C31" s="491"/>
      <c r="D31" s="491"/>
      <c r="E31" s="491"/>
      <c r="F31" s="491"/>
      <c r="G31" s="491"/>
      <c r="H31" s="491"/>
      <c r="I31" s="491"/>
      <c r="J31" s="491"/>
      <c r="K31" s="491"/>
      <c r="L31" s="491"/>
      <c r="M31" s="491"/>
      <c r="N31" s="491"/>
      <c r="O31" s="491"/>
      <c r="P31" s="491"/>
      <c r="Q31" s="491"/>
      <c r="R31" s="491"/>
      <c r="S31" s="491"/>
      <c r="T31" s="491"/>
      <c r="U31" s="491"/>
      <c r="V31" s="491"/>
      <c r="W31" s="491"/>
      <c r="X31" s="491"/>
      <c r="Y31" s="491"/>
      <c r="Z31" s="491"/>
      <c r="AA31" s="491"/>
      <c r="AB31" s="491"/>
      <c r="AC31" s="491"/>
      <c r="AD31" s="491"/>
      <c r="AE31" s="491"/>
      <c r="AF31" s="491"/>
      <c r="AG31" s="491"/>
      <c r="AH31" s="491"/>
      <c r="AI31" s="491"/>
      <c r="AJ31" s="491"/>
      <c r="AK31" s="491"/>
      <c r="AL31" s="491"/>
      <c r="AM31" s="491"/>
    </row>
    <row r="32" spans="1:39" ht="15.75" thickBot="1">
      <c r="A32" s="391"/>
      <c r="B32" s="392"/>
      <c r="C32" s="392"/>
      <c r="D32" s="392"/>
      <c r="E32" s="392"/>
      <c r="F32" s="392"/>
      <c r="G32" s="392"/>
      <c r="H32" s="392"/>
      <c r="I32" s="392"/>
      <c r="J32" s="392"/>
      <c r="K32" s="392"/>
      <c r="L32" s="392"/>
      <c r="M32" s="392"/>
      <c r="N32" s="392"/>
      <c r="O32" s="392"/>
      <c r="P32" s="392"/>
      <c r="Q32" s="392"/>
      <c r="R32" s="392"/>
      <c r="S32" s="392"/>
      <c r="T32" s="392"/>
      <c r="U32" s="392"/>
      <c r="V32" s="392"/>
      <c r="W32" s="392"/>
      <c r="X32" s="392"/>
      <c r="Y32" s="392"/>
      <c r="Z32" s="392"/>
      <c r="AA32" s="392"/>
      <c r="AB32" s="392"/>
      <c r="AC32" s="392"/>
      <c r="AD32" s="392"/>
      <c r="AE32" s="392"/>
      <c r="AF32" s="392"/>
      <c r="AG32" s="392"/>
      <c r="AH32" s="392"/>
      <c r="AI32" s="392"/>
      <c r="AJ32" s="392"/>
      <c r="AK32" s="392"/>
      <c r="AL32" s="392"/>
      <c r="AM32" s="393"/>
    </row>
    <row r="33" spans="1:39" ht="15.75" thickBot="1">
      <c r="A33" s="310" t="s">
        <v>204</v>
      </c>
      <c r="B33" s="310" t="s">
        <v>49</v>
      </c>
      <c r="C33" s="310" t="s">
        <v>49</v>
      </c>
      <c r="D33" s="343" t="s">
        <v>206</v>
      </c>
      <c r="E33" s="310" t="s">
        <v>163</v>
      </c>
      <c r="F33" s="310" t="s">
        <v>1</v>
      </c>
      <c r="G33" s="310" t="s">
        <v>223</v>
      </c>
      <c r="H33" s="312" t="s">
        <v>232</v>
      </c>
      <c r="I33" s="310" t="s">
        <v>117</v>
      </c>
      <c r="J33" s="310" t="s">
        <v>119</v>
      </c>
      <c r="K33" s="310" t="s">
        <v>46</v>
      </c>
      <c r="L33" s="490" t="s">
        <v>3</v>
      </c>
      <c r="M33" s="490"/>
      <c r="N33" s="310" t="s">
        <v>6</v>
      </c>
      <c r="O33" s="310" t="s">
        <v>7</v>
      </c>
      <c r="P33" s="310" t="s">
        <v>8</v>
      </c>
      <c r="Q33" s="310" t="s">
        <v>9</v>
      </c>
      <c r="R33" s="310" t="s">
        <v>10</v>
      </c>
      <c r="S33" s="310" t="s">
        <v>11</v>
      </c>
      <c r="T33" s="310" t="s">
        <v>12</v>
      </c>
      <c r="U33" s="313" t="s">
        <v>145</v>
      </c>
      <c r="V33" s="314" t="s">
        <v>20</v>
      </c>
      <c r="W33" s="310" t="s">
        <v>38</v>
      </c>
      <c r="X33" s="315" t="s">
        <v>14</v>
      </c>
      <c r="Y33" s="315" t="s">
        <v>15</v>
      </c>
      <c r="Z33" s="316" t="s">
        <v>155</v>
      </c>
      <c r="AA33" s="313" t="s">
        <v>157</v>
      </c>
      <c r="AB33" s="310" t="s">
        <v>130</v>
      </c>
      <c r="AC33" s="310" t="s">
        <v>151</v>
      </c>
      <c r="AD33" s="310" t="s">
        <v>275</v>
      </c>
      <c r="AE33" s="310" t="s">
        <v>277</v>
      </c>
      <c r="AF33" s="310" t="s">
        <v>48</v>
      </c>
      <c r="AG33" s="490" t="s">
        <v>17</v>
      </c>
      <c r="AH33" s="490"/>
      <c r="AI33" s="490"/>
      <c r="AJ33" s="317" t="s">
        <v>18</v>
      </c>
      <c r="AK33" s="311" t="s">
        <v>124</v>
      </c>
      <c r="AL33" s="311" t="s">
        <v>126</v>
      </c>
      <c r="AM33" s="318" t="s">
        <v>135</v>
      </c>
    </row>
    <row r="34" spans="1:39" ht="15.75" thickBot="1">
      <c r="A34" s="319"/>
      <c r="B34" s="320" t="s">
        <v>50</v>
      </c>
      <c r="C34" s="320" t="s">
        <v>51</v>
      </c>
      <c r="D34" s="344"/>
      <c r="E34" s="320" t="s">
        <v>164</v>
      </c>
      <c r="F34" s="319"/>
      <c r="G34" s="319"/>
      <c r="H34" s="323" t="s">
        <v>233</v>
      </c>
      <c r="I34" s="319"/>
      <c r="J34" s="319" t="s">
        <v>120</v>
      </c>
      <c r="K34" s="320" t="s">
        <v>47</v>
      </c>
      <c r="L34" s="324" t="s">
        <v>4</v>
      </c>
      <c r="M34" s="325" t="s">
        <v>5</v>
      </c>
      <c r="N34" s="319"/>
      <c r="O34" s="319"/>
      <c r="P34" s="319"/>
      <c r="Q34" s="319"/>
      <c r="R34" s="319"/>
      <c r="S34" s="319"/>
      <c r="T34" s="319"/>
      <c r="U34" s="326">
        <v>19529</v>
      </c>
      <c r="V34" s="327" t="s">
        <v>21</v>
      </c>
      <c r="W34" s="320" t="s">
        <v>39</v>
      </c>
      <c r="X34" s="319"/>
      <c r="Y34" s="320">
        <v>19803</v>
      </c>
      <c r="Z34" s="328" t="s">
        <v>156</v>
      </c>
      <c r="AA34" s="328" t="s">
        <v>158</v>
      </c>
      <c r="AB34" s="320" t="s">
        <v>129</v>
      </c>
      <c r="AC34" s="320"/>
      <c r="AD34" s="320" t="s">
        <v>276</v>
      </c>
      <c r="AE34" s="320" t="s">
        <v>278</v>
      </c>
      <c r="AF34" s="320" t="s">
        <v>123</v>
      </c>
      <c r="AG34" s="329">
        <v>0.25</v>
      </c>
      <c r="AH34" s="330">
        <v>0.5</v>
      </c>
      <c r="AI34" s="331" t="s">
        <v>5</v>
      </c>
      <c r="AJ34" s="332"/>
      <c r="AK34" s="321" t="s">
        <v>125</v>
      </c>
      <c r="AL34" s="321" t="s">
        <v>127</v>
      </c>
      <c r="AM34" s="322"/>
    </row>
    <row r="35" spans="1:39">
      <c r="A35" s="270" t="s">
        <v>32</v>
      </c>
      <c r="B35" s="271" t="s">
        <v>103</v>
      </c>
      <c r="C35" s="271" t="s">
        <v>104</v>
      </c>
      <c r="D35" s="272" t="s">
        <v>244</v>
      </c>
      <c r="E35" s="271" t="s">
        <v>181</v>
      </c>
      <c r="F35" s="273">
        <v>13</v>
      </c>
      <c r="G35" s="273" t="s">
        <v>248</v>
      </c>
      <c r="H35" s="273" t="s">
        <v>231</v>
      </c>
      <c r="I35" s="273" t="s">
        <v>118</v>
      </c>
      <c r="J35" s="273" t="s">
        <v>121</v>
      </c>
      <c r="K35" s="274">
        <v>97472</v>
      </c>
      <c r="L35" s="333">
        <v>1</v>
      </c>
      <c r="M35" s="274">
        <v>1949</v>
      </c>
      <c r="N35" s="274">
        <v>20956</v>
      </c>
      <c r="O35" s="274">
        <v>69921</v>
      </c>
      <c r="P35" s="274">
        <v>34115</v>
      </c>
      <c r="Q35" s="274">
        <v>13646</v>
      </c>
      <c r="R35" s="274">
        <v>27236</v>
      </c>
      <c r="S35" s="274">
        <v>13630</v>
      </c>
      <c r="T35" s="274">
        <v>5184</v>
      </c>
      <c r="U35" s="274">
        <v>19655</v>
      </c>
      <c r="V35" s="274">
        <v>0</v>
      </c>
      <c r="W35" s="274">
        <v>0</v>
      </c>
      <c r="X35" s="274"/>
      <c r="Y35" s="274"/>
      <c r="Z35" s="274"/>
      <c r="AA35" s="274"/>
      <c r="AB35" s="274">
        <v>345626</v>
      </c>
      <c r="AC35" s="274"/>
      <c r="AD35" s="274"/>
      <c r="AE35" s="274"/>
      <c r="AF35" s="271">
        <v>0</v>
      </c>
      <c r="AG35" s="273"/>
      <c r="AH35" s="273"/>
      <c r="AI35" s="274"/>
      <c r="AJ35" s="274">
        <f>K35+M35+N35+O35+P35+Q35+R35+S35+T35+U35+V35+W35+Z35+AA35+AB35+AC35+AE35+AI35</f>
        <v>649390</v>
      </c>
      <c r="AK35" s="277">
        <v>39815</v>
      </c>
      <c r="AL35" s="277">
        <v>40908</v>
      </c>
      <c r="AM35" s="334" t="s">
        <v>263</v>
      </c>
    </row>
    <row r="36" spans="1:39">
      <c r="A36" s="280" t="s">
        <v>32</v>
      </c>
      <c r="B36" s="281" t="s">
        <v>58</v>
      </c>
      <c r="C36" s="281" t="s">
        <v>105</v>
      </c>
      <c r="D36" s="282" t="s">
        <v>245</v>
      </c>
      <c r="E36" s="281" t="s">
        <v>182</v>
      </c>
      <c r="F36" s="283">
        <v>13</v>
      </c>
      <c r="G36" s="283" t="s">
        <v>249</v>
      </c>
      <c r="H36" s="283" t="s">
        <v>227</v>
      </c>
      <c r="I36" s="283" t="s">
        <v>118</v>
      </c>
      <c r="J36" s="283" t="s">
        <v>121</v>
      </c>
      <c r="K36" s="284">
        <v>194943</v>
      </c>
      <c r="L36" s="290">
        <v>1</v>
      </c>
      <c r="M36" s="284">
        <v>3899</v>
      </c>
      <c r="N36" s="284">
        <v>41913</v>
      </c>
      <c r="O36" s="284">
        <v>139841</v>
      </c>
      <c r="P36" s="284">
        <v>68230</v>
      </c>
      <c r="Q36" s="284">
        <v>27292</v>
      </c>
      <c r="R36" s="284">
        <v>54472</v>
      </c>
      <c r="S36" s="284">
        <v>27260</v>
      </c>
      <c r="T36" s="284">
        <v>10367</v>
      </c>
      <c r="U36" s="284">
        <v>39310</v>
      </c>
      <c r="V36" s="284">
        <v>0</v>
      </c>
      <c r="W36" s="284">
        <v>0</v>
      </c>
      <c r="X36" s="284">
        <v>0</v>
      </c>
      <c r="Y36" s="284">
        <v>0</v>
      </c>
      <c r="Z36" s="284"/>
      <c r="AA36" s="284"/>
      <c r="AB36" s="284">
        <v>345626</v>
      </c>
      <c r="AC36" s="284"/>
      <c r="AD36" s="284">
        <v>79095</v>
      </c>
      <c r="AE36" s="284"/>
      <c r="AF36" s="281">
        <v>0</v>
      </c>
      <c r="AG36" s="283"/>
      <c r="AH36" s="283"/>
      <c r="AI36" s="284"/>
      <c r="AJ36" s="284">
        <f>K36+M36+N36+O36+P36+Q36+R36+S36+T36+U36+V36+W36+Z36+AA36+AB36+AC36+AE36+AI36+AD36</f>
        <v>1032248</v>
      </c>
      <c r="AK36" s="287">
        <v>39797</v>
      </c>
      <c r="AL36" s="287">
        <v>40908</v>
      </c>
      <c r="AM36" s="335"/>
    </row>
    <row r="37" spans="1:39">
      <c r="A37" s="280" t="s">
        <v>243</v>
      </c>
      <c r="B37" s="281" t="s">
        <v>76</v>
      </c>
      <c r="C37" s="281" t="s">
        <v>83</v>
      </c>
      <c r="D37" s="282" t="s">
        <v>246</v>
      </c>
      <c r="E37" s="281" t="s">
        <v>183</v>
      </c>
      <c r="F37" s="283">
        <v>15</v>
      </c>
      <c r="G37" s="283" t="s">
        <v>250</v>
      </c>
      <c r="H37" s="283" t="s">
        <v>238</v>
      </c>
      <c r="I37" s="283" t="s">
        <v>118</v>
      </c>
      <c r="J37" s="283" t="s">
        <v>121</v>
      </c>
      <c r="K37" s="284">
        <v>167270</v>
      </c>
      <c r="L37" s="290">
        <v>3</v>
      </c>
      <c r="M37" s="284">
        <v>10036</v>
      </c>
      <c r="N37" s="284">
        <v>35963</v>
      </c>
      <c r="O37" s="284">
        <v>84846</v>
      </c>
      <c r="P37" s="284">
        <v>58545</v>
      </c>
      <c r="Q37" s="284">
        <v>23418</v>
      </c>
      <c r="R37" s="284">
        <v>46534</v>
      </c>
      <c r="S37" s="284">
        <v>15939</v>
      </c>
      <c r="T37" s="284">
        <v>5997</v>
      </c>
      <c r="U37" s="284">
        <v>39310</v>
      </c>
      <c r="V37" s="284">
        <v>0</v>
      </c>
      <c r="W37" s="284">
        <v>0</v>
      </c>
      <c r="X37" s="284">
        <v>0</v>
      </c>
      <c r="Y37" s="284">
        <v>0</v>
      </c>
      <c r="Z37" s="284"/>
      <c r="AA37" s="284"/>
      <c r="AB37" s="284">
        <v>345626</v>
      </c>
      <c r="AC37" s="284"/>
      <c r="AD37" s="284"/>
      <c r="AE37" s="284"/>
      <c r="AF37" s="284">
        <v>0</v>
      </c>
      <c r="AG37" s="283">
        <v>33</v>
      </c>
      <c r="AH37" s="283">
        <v>0</v>
      </c>
      <c r="AI37" s="284">
        <v>54736</v>
      </c>
      <c r="AJ37" s="284">
        <f t="shared" ref="AJ37" si="3">K37+M37+N37+O37+P37+Q37+R37+S37+T37+U37+V37+W37+Z37+AA37+AB37+AC37+AE37+AI37</f>
        <v>888220</v>
      </c>
      <c r="AK37" s="287">
        <v>37987</v>
      </c>
      <c r="AL37" s="287">
        <v>40908</v>
      </c>
      <c r="AM37" s="335"/>
    </row>
    <row r="38" spans="1:39">
      <c r="A38" s="280" t="s">
        <v>34</v>
      </c>
      <c r="B38" s="281" t="s">
        <v>107</v>
      </c>
      <c r="C38" s="281" t="s">
        <v>108</v>
      </c>
      <c r="D38" s="282" t="s">
        <v>247</v>
      </c>
      <c r="E38" s="281" t="s">
        <v>184</v>
      </c>
      <c r="F38" s="283">
        <v>15</v>
      </c>
      <c r="G38" s="283" t="s">
        <v>251</v>
      </c>
      <c r="H38" s="283" t="s">
        <v>238</v>
      </c>
      <c r="I38" s="283" t="s">
        <v>118</v>
      </c>
      <c r="J38" s="283" t="s">
        <v>121</v>
      </c>
      <c r="K38" s="284">
        <v>167270</v>
      </c>
      <c r="L38" s="290">
        <v>3</v>
      </c>
      <c r="M38" s="284">
        <v>10036</v>
      </c>
      <c r="N38" s="284">
        <v>35963</v>
      </c>
      <c r="O38" s="284">
        <v>84846</v>
      </c>
      <c r="P38" s="284">
        <v>58545</v>
      </c>
      <c r="Q38" s="284">
        <v>23418</v>
      </c>
      <c r="R38" s="284">
        <v>46534</v>
      </c>
      <c r="S38" s="284">
        <v>15939</v>
      </c>
      <c r="T38" s="284">
        <v>5997</v>
      </c>
      <c r="U38" s="284">
        <v>39310</v>
      </c>
      <c r="V38" s="284">
        <v>0</v>
      </c>
      <c r="W38" s="284">
        <v>6400</v>
      </c>
      <c r="X38" s="284">
        <v>0</v>
      </c>
      <c r="Y38" s="284">
        <v>0</v>
      </c>
      <c r="Z38" s="284"/>
      <c r="AA38" s="284"/>
      <c r="AB38" s="284">
        <v>345626</v>
      </c>
      <c r="AC38" s="284"/>
      <c r="AD38" s="284">
        <v>79095</v>
      </c>
      <c r="AE38" s="284"/>
      <c r="AF38" s="281">
        <v>0</v>
      </c>
      <c r="AG38" s="283"/>
      <c r="AH38" s="283"/>
      <c r="AI38" s="284">
        <v>0</v>
      </c>
      <c r="AJ38" s="284">
        <f>K38+M38+N38+O38+P38+Q38+R38+S38+T38+U38+V38+W38+Z38+AA38+AB38+AC38+AE38+AI38+AD38</f>
        <v>918979</v>
      </c>
      <c r="AK38" s="287">
        <v>38718</v>
      </c>
      <c r="AL38" s="287">
        <v>40908</v>
      </c>
      <c r="AM38" s="335"/>
    </row>
    <row r="39" spans="1:39" ht="15.75" thickBot="1">
      <c r="A39" s="336" t="s">
        <v>34</v>
      </c>
      <c r="B39" s="293" t="s">
        <v>257</v>
      </c>
      <c r="C39" s="293" t="s">
        <v>258</v>
      </c>
      <c r="D39" s="293" t="s">
        <v>259</v>
      </c>
      <c r="E39" s="293" t="s">
        <v>260</v>
      </c>
      <c r="F39" s="337">
        <v>13</v>
      </c>
      <c r="G39" s="337" t="s">
        <v>261</v>
      </c>
      <c r="H39" s="337" t="s">
        <v>262</v>
      </c>
      <c r="I39" s="337" t="s">
        <v>118</v>
      </c>
      <c r="J39" s="337" t="s">
        <v>121</v>
      </c>
      <c r="K39" s="338">
        <v>97472</v>
      </c>
      <c r="L39" s="339">
        <v>0</v>
      </c>
      <c r="M39" s="338">
        <v>0</v>
      </c>
      <c r="N39" s="338">
        <v>20956</v>
      </c>
      <c r="O39" s="338">
        <v>69921</v>
      </c>
      <c r="P39" s="338">
        <v>34115</v>
      </c>
      <c r="Q39" s="338">
        <v>13646</v>
      </c>
      <c r="R39" s="338">
        <v>27236</v>
      </c>
      <c r="S39" s="338">
        <v>13630</v>
      </c>
      <c r="T39" s="338">
        <v>5184</v>
      </c>
      <c r="U39" s="338">
        <v>19655</v>
      </c>
      <c r="V39" s="338">
        <v>0</v>
      </c>
      <c r="W39" s="338">
        <v>0</v>
      </c>
      <c r="X39" s="338">
        <v>0</v>
      </c>
      <c r="Y39" s="338">
        <v>0</v>
      </c>
      <c r="Z39" s="338"/>
      <c r="AA39" s="338"/>
      <c r="AB39" s="338">
        <v>345626</v>
      </c>
      <c r="AC39" s="338">
        <v>0</v>
      </c>
      <c r="AD39" s="338">
        <v>52730</v>
      </c>
      <c r="AE39" s="338">
        <v>44110</v>
      </c>
      <c r="AF39" s="293">
        <v>0</v>
      </c>
      <c r="AG39" s="340">
        <v>35</v>
      </c>
      <c r="AH39" s="340"/>
      <c r="AI39" s="338">
        <v>77089</v>
      </c>
      <c r="AJ39" s="295">
        <f>K39+M39+N39+O39+P39+Q39+R39+S39+T39+U39+V39+W39+Z39+AA39+AB39+AC39+AE39+AI39+AD39</f>
        <v>821370</v>
      </c>
      <c r="AK39" s="341">
        <v>40909</v>
      </c>
      <c r="AL39" s="341">
        <v>41274</v>
      </c>
      <c r="AM39" s="342" t="s">
        <v>263</v>
      </c>
    </row>
  </sheetData>
  <mergeCells count="6">
    <mergeCell ref="A4:AM4"/>
    <mergeCell ref="L5:M5"/>
    <mergeCell ref="AH5:AJ5"/>
    <mergeCell ref="L33:M33"/>
    <mergeCell ref="AG33:AI33"/>
    <mergeCell ref="A31:AM31"/>
  </mergeCells>
  <pageMargins left="0.7" right="0.7" top="0.75" bottom="0.75" header="0.3" footer="0.3"/>
  <pageSetup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2:AM39"/>
  <sheetViews>
    <sheetView workbookViewId="0">
      <selection activeCell="A3" sqref="A3:AM39"/>
    </sheetView>
  </sheetViews>
  <sheetFormatPr baseColWidth="10" defaultRowHeight="15"/>
  <cols>
    <col min="15" max="15" width="12.5703125" customWidth="1"/>
    <col min="33" max="33" width="13.140625" customWidth="1"/>
    <col min="37" max="37" width="13.140625" customWidth="1"/>
  </cols>
  <sheetData>
    <row r="2" spans="1:39" ht="15.75" thickBot="1"/>
    <row r="3" spans="1:39" ht="22.5" thickBot="1">
      <c r="A3" s="379"/>
      <c r="B3" s="379"/>
      <c r="C3" s="380" t="s">
        <v>287</v>
      </c>
      <c r="D3" s="381">
        <v>2012</v>
      </c>
      <c r="E3" s="382"/>
      <c r="F3" s="383"/>
      <c r="G3" s="383"/>
      <c r="H3" s="379"/>
    </row>
    <row r="4" spans="1:39" ht="21.75" thickBot="1">
      <c r="A4" s="479" t="s">
        <v>254</v>
      </c>
      <c r="B4" s="464"/>
      <c r="C4" s="464"/>
      <c r="D4" s="464"/>
      <c r="E4" s="464"/>
      <c r="F4" s="464"/>
      <c r="G4" s="464"/>
      <c r="H4" s="464"/>
      <c r="I4" s="464"/>
      <c r="J4" s="464"/>
      <c r="K4" s="464"/>
      <c r="L4" s="464"/>
      <c r="M4" s="464"/>
      <c r="N4" s="464"/>
      <c r="O4" s="464"/>
      <c r="P4" s="464"/>
      <c r="Q4" s="464"/>
      <c r="R4" s="464"/>
      <c r="S4" s="464"/>
      <c r="T4" s="464"/>
      <c r="U4" s="464"/>
      <c r="V4" s="464"/>
      <c r="W4" s="464"/>
      <c r="X4" s="464"/>
      <c r="Y4" s="464"/>
      <c r="Z4" s="464"/>
      <c r="AA4" s="464"/>
      <c r="AB4" s="464"/>
      <c r="AC4" s="464"/>
      <c r="AD4" s="464"/>
      <c r="AE4" s="464"/>
      <c r="AF4" s="464"/>
      <c r="AG4" s="464"/>
      <c r="AH4" s="464"/>
      <c r="AI4" s="464"/>
      <c r="AJ4" s="464"/>
      <c r="AK4" s="474"/>
      <c r="AL4" s="464"/>
      <c r="AM4" s="464"/>
    </row>
    <row r="5" spans="1:39">
      <c r="A5" s="143" t="s">
        <v>204</v>
      </c>
      <c r="B5" s="394" t="s">
        <v>49</v>
      </c>
      <c r="C5" s="145" t="s">
        <v>49</v>
      </c>
      <c r="D5" s="146" t="s">
        <v>206</v>
      </c>
      <c r="E5" s="147" t="s">
        <v>205</v>
      </c>
      <c r="F5" s="148" t="s">
        <v>1</v>
      </c>
      <c r="G5" s="148" t="s">
        <v>222</v>
      </c>
      <c r="H5" s="394" t="s">
        <v>232</v>
      </c>
      <c r="I5" s="149" t="s">
        <v>117</v>
      </c>
      <c r="J5" s="149" t="s">
        <v>119</v>
      </c>
      <c r="K5" s="395" t="s">
        <v>46</v>
      </c>
      <c r="L5" s="480" t="s">
        <v>3</v>
      </c>
      <c r="M5" s="481"/>
      <c r="N5" s="148" t="s">
        <v>6</v>
      </c>
      <c r="O5" s="148" t="s">
        <v>7</v>
      </c>
      <c r="P5" s="148" t="s">
        <v>8</v>
      </c>
      <c r="Q5" s="148" t="s">
        <v>9</v>
      </c>
      <c r="R5" s="148" t="s">
        <v>10</v>
      </c>
      <c r="S5" s="394" t="s">
        <v>11</v>
      </c>
      <c r="T5" s="143" t="s">
        <v>12</v>
      </c>
      <c r="U5" s="148" t="s">
        <v>144</v>
      </c>
      <c r="V5" s="153" t="s">
        <v>20</v>
      </c>
      <c r="W5" s="148" t="s">
        <v>38</v>
      </c>
      <c r="X5" s="154" t="s">
        <v>14</v>
      </c>
      <c r="Y5" s="154" t="s">
        <v>15</v>
      </c>
      <c r="Z5" s="154" t="s">
        <v>155</v>
      </c>
      <c r="AA5" s="148" t="s">
        <v>157</v>
      </c>
      <c r="AB5" s="148" t="s">
        <v>282</v>
      </c>
      <c r="AC5" s="148" t="s">
        <v>130</v>
      </c>
      <c r="AD5" s="148" t="s">
        <v>151</v>
      </c>
      <c r="AE5" s="148" t="s">
        <v>272</v>
      </c>
      <c r="AF5" s="148" t="s">
        <v>274</v>
      </c>
      <c r="AG5" s="148" t="s">
        <v>48</v>
      </c>
      <c r="AH5" s="480" t="s">
        <v>17</v>
      </c>
      <c r="AI5" s="482"/>
      <c r="AJ5" s="482"/>
      <c r="AK5" s="155" t="s">
        <v>18</v>
      </c>
      <c r="AL5" s="156" t="s">
        <v>124</v>
      </c>
      <c r="AM5" s="156" t="s">
        <v>126</v>
      </c>
    </row>
    <row r="6" spans="1:39" ht="15.75" thickBot="1">
      <c r="A6" s="158"/>
      <c r="B6" s="159" t="s">
        <v>50</v>
      </c>
      <c r="C6" s="160" t="s">
        <v>51</v>
      </c>
      <c r="D6" s="232"/>
      <c r="E6" s="162"/>
      <c r="F6" s="163"/>
      <c r="G6" s="164" t="s">
        <v>223</v>
      </c>
      <c r="H6" s="165" t="s">
        <v>233</v>
      </c>
      <c r="I6" s="166"/>
      <c r="J6" s="166" t="s">
        <v>120</v>
      </c>
      <c r="K6" s="167" t="s">
        <v>47</v>
      </c>
      <c r="L6" s="168" t="s">
        <v>4</v>
      </c>
      <c r="M6" s="168" t="s">
        <v>5</v>
      </c>
      <c r="N6" s="163"/>
      <c r="O6" s="163"/>
      <c r="P6" s="163"/>
      <c r="Q6" s="163"/>
      <c r="R6" s="163"/>
      <c r="S6" s="165"/>
      <c r="T6" s="158"/>
      <c r="U6" s="163"/>
      <c r="V6" s="169" t="s">
        <v>21</v>
      </c>
      <c r="W6" s="164" t="s">
        <v>39</v>
      </c>
      <c r="X6" s="163"/>
      <c r="Y6" s="164">
        <v>19803</v>
      </c>
      <c r="Z6" s="164" t="s">
        <v>156</v>
      </c>
      <c r="AA6" s="164" t="s">
        <v>158</v>
      </c>
      <c r="AB6" s="164" t="s">
        <v>283</v>
      </c>
      <c r="AC6" s="164" t="s">
        <v>129</v>
      </c>
      <c r="AD6" s="164"/>
      <c r="AE6" s="164"/>
      <c r="AF6" s="164" t="s">
        <v>273</v>
      </c>
      <c r="AG6" s="164" t="s">
        <v>123</v>
      </c>
      <c r="AH6" s="170">
        <v>0.25</v>
      </c>
      <c r="AI6" s="170">
        <v>0.5</v>
      </c>
      <c r="AJ6" s="171" t="s">
        <v>5</v>
      </c>
      <c r="AK6" s="166"/>
      <c r="AL6" s="173" t="s">
        <v>125</v>
      </c>
      <c r="AM6" s="173" t="s">
        <v>127</v>
      </c>
    </row>
    <row r="7" spans="1:39">
      <c r="A7" s="270" t="s">
        <v>22</v>
      </c>
      <c r="B7" s="271" t="s">
        <v>53</v>
      </c>
      <c r="C7" s="271" t="s">
        <v>54</v>
      </c>
      <c r="D7" s="272" t="s">
        <v>207</v>
      </c>
      <c r="E7" s="273" t="s">
        <v>165</v>
      </c>
      <c r="F7" s="273">
        <v>6</v>
      </c>
      <c r="G7" s="273" t="s">
        <v>22</v>
      </c>
      <c r="H7" s="273" t="s">
        <v>56</v>
      </c>
      <c r="I7" s="273" t="s">
        <v>118</v>
      </c>
      <c r="J7" s="273" t="s">
        <v>121</v>
      </c>
      <c r="K7" s="274">
        <v>365211</v>
      </c>
      <c r="L7" s="275">
        <v>13</v>
      </c>
      <c r="M7" s="274">
        <v>94955</v>
      </c>
      <c r="N7" s="274">
        <v>78520</v>
      </c>
      <c r="O7" s="274">
        <v>1007510</v>
      </c>
      <c r="P7" s="274">
        <v>127824</v>
      </c>
      <c r="Q7" s="274">
        <v>51130</v>
      </c>
      <c r="R7" s="274">
        <v>15084</v>
      </c>
      <c r="S7" s="274">
        <v>195453</v>
      </c>
      <c r="T7" s="274">
        <v>74483</v>
      </c>
      <c r="U7" s="274">
        <v>0</v>
      </c>
      <c r="V7" s="274">
        <v>0</v>
      </c>
      <c r="W7" s="274"/>
      <c r="X7" s="274">
        <v>0</v>
      </c>
      <c r="Y7" s="274"/>
      <c r="Z7" s="274">
        <v>298517</v>
      </c>
      <c r="AA7" s="274">
        <v>199011</v>
      </c>
      <c r="AB7" s="274"/>
      <c r="AC7" s="274"/>
      <c r="AD7" s="274">
        <v>0</v>
      </c>
      <c r="AE7" s="274">
        <v>0</v>
      </c>
      <c r="AF7" s="274"/>
      <c r="AG7" s="274">
        <v>1372721</v>
      </c>
      <c r="AH7" s="276"/>
      <c r="AI7" s="276"/>
      <c r="AJ7" s="274"/>
      <c r="AK7" s="274">
        <f t="shared" ref="AK7" si="0">K7+M7+N7+O7+P7+Q7+R7+S7+T7+U7+V7+X7+Y7+AA7+AC7+AJ7+AG7+AD7+Z7</f>
        <v>3880419</v>
      </c>
      <c r="AL7" s="277">
        <v>39788</v>
      </c>
      <c r="AM7" s="278" t="s">
        <v>136</v>
      </c>
    </row>
    <row r="8" spans="1:39">
      <c r="A8" s="280" t="s">
        <v>23</v>
      </c>
      <c r="B8" s="281" t="s">
        <v>57</v>
      </c>
      <c r="C8" s="281" t="s">
        <v>58</v>
      </c>
      <c r="D8" s="282" t="s">
        <v>208</v>
      </c>
      <c r="E8" s="283" t="s">
        <v>166</v>
      </c>
      <c r="F8" s="283">
        <v>8</v>
      </c>
      <c r="G8" s="283" t="s">
        <v>224</v>
      </c>
      <c r="H8" s="283" t="s">
        <v>59</v>
      </c>
      <c r="I8" s="283" t="s">
        <v>118</v>
      </c>
      <c r="J8" s="283" t="s">
        <v>121</v>
      </c>
      <c r="K8" s="284">
        <v>290658</v>
      </c>
      <c r="L8" s="285">
        <v>4</v>
      </c>
      <c r="M8" s="284">
        <v>23253</v>
      </c>
      <c r="N8" s="284">
        <v>62491</v>
      </c>
      <c r="O8" s="284">
        <v>580111</v>
      </c>
      <c r="P8" s="284">
        <v>101730</v>
      </c>
      <c r="Q8" s="284">
        <v>40692</v>
      </c>
      <c r="R8" s="284">
        <v>15084</v>
      </c>
      <c r="S8" s="284">
        <v>102802</v>
      </c>
      <c r="T8" s="284">
        <v>42383</v>
      </c>
      <c r="U8" s="284">
        <v>23793</v>
      </c>
      <c r="V8" s="284">
        <v>0</v>
      </c>
      <c r="W8" s="284"/>
      <c r="X8" s="284">
        <v>261231</v>
      </c>
      <c r="Y8" s="284">
        <v>174154</v>
      </c>
      <c r="Z8" s="284"/>
      <c r="AA8" s="284"/>
      <c r="AB8" s="284"/>
      <c r="AC8" s="284"/>
      <c r="AD8" s="284"/>
      <c r="AE8" s="284"/>
      <c r="AF8" s="284"/>
      <c r="AG8" s="284"/>
      <c r="AH8" s="286"/>
      <c r="AI8" s="286"/>
      <c r="AJ8" s="284"/>
      <c r="AK8" s="284">
        <f>K8+M8+N8+O8+P8+Q8+R8+S8+T8+U8+V8+X8+Y8+AA8+AC8+AJ8+AG8+AD8+Z8+AF8+AE8</f>
        <v>1718382</v>
      </c>
      <c r="AL8" s="287">
        <v>37622</v>
      </c>
      <c r="AM8" s="288" t="s">
        <v>136</v>
      </c>
    </row>
    <row r="9" spans="1:39">
      <c r="A9" s="280" t="s">
        <v>23</v>
      </c>
      <c r="B9" s="281" t="s">
        <v>64</v>
      </c>
      <c r="C9" s="281" t="s">
        <v>65</v>
      </c>
      <c r="D9" s="282" t="s">
        <v>209</v>
      </c>
      <c r="E9" s="283" t="s">
        <v>167</v>
      </c>
      <c r="F9" s="283">
        <v>10</v>
      </c>
      <c r="G9" s="283" t="s">
        <v>26</v>
      </c>
      <c r="H9" s="283" t="s">
        <v>231</v>
      </c>
      <c r="I9" s="283" t="s">
        <v>118</v>
      </c>
      <c r="J9" s="283" t="s">
        <v>121</v>
      </c>
      <c r="K9" s="284">
        <v>245556</v>
      </c>
      <c r="L9" s="285">
        <v>4</v>
      </c>
      <c r="M9" s="284">
        <v>19644</v>
      </c>
      <c r="N9" s="284">
        <v>52795</v>
      </c>
      <c r="O9" s="284">
        <v>336933</v>
      </c>
      <c r="P9" s="284">
        <v>85945</v>
      </c>
      <c r="Q9" s="284">
        <v>34378</v>
      </c>
      <c r="R9" s="284">
        <v>15084</v>
      </c>
      <c r="S9" s="284">
        <v>58574</v>
      </c>
      <c r="T9" s="284">
        <v>24163</v>
      </c>
      <c r="U9" s="284">
        <v>23793</v>
      </c>
      <c r="V9" s="284">
        <v>0</v>
      </c>
      <c r="W9" s="284"/>
      <c r="X9" s="284">
        <v>0</v>
      </c>
      <c r="Y9" s="284">
        <v>0</v>
      </c>
      <c r="Z9" s="284">
        <v>133656</v>
      </c>
      <c r="AA9" s="284">
        <v>89104</v>
      </c>
      <c r="AB9" s="284"/>
      <c r="AC9" s="284"/>
      <c r="AD9" s="284"/>
      <c r="AE9" s="284"/>
      <c r="AF9" s="284"/>
      <c r="AG9" s="284"/>
      <c r="AH9" s="286">
        <v>16</v>
      </c>
      <c r="AI9" s="286">
        <v>7</v>
      </c>
      <c r="AJ9" s="284">
        <v>93505</v>
      </c>
      <c r="AK9" s="284">
        <f t="shared" ref="AK9:AK14" si="1">K9+M9+N9+O9+P9+Q9+R9+S9+T9+U9+V9+X9+Y9+AA9+AC9+AJ9+AG9+AD9+Z9+AF9</f>
        <v>1213130</v>
      </c>
      <c r="AL9" s="287">
        <v>37622</v>
      </c>
      <c r="AM9" s="288" t="s">
        <v>136</v>
      </c>
    </row>
    <row r="10" spans="1:39">
      <c r="A10" s="280" t="s">
        <v>23</v>
      </c>
      <c r="B10" s="281" t="s">
        <v>68</v>
      </c>
      <c r="C10" s="281" t="s">
        <v>69</v>
      </c>
      <c r="D10" s="282" t="s">
        <v>210</v>
      </c>
      <c r="E10" s="283" t="s">
        <v>168</v>
      </c>
      <c r="F10" s="283">
        <v>10</v>
      </c>
      <c r="G10" s="283" t="s">
        <v>27</v>
      </c>
      <c r="H10" s="283" t="s">
        <v>56</v>
      </c>
      <c r="I10" s="283" t="s">
        <v>118</v>
      </c>
      <c r="J10" s="283" t="s">
        <v>121</v>
      </c>
      <c r="K10" s="284">
        <v>245556</v>
      </c>
      <c r="L10" s="285">
        <v>0</v>
      </c>
      <c r="M10" s="284">
        <v>0</v>
      </c>
      <c r="N10" s="284">
        <v>52795</v>
      </c>
      <c r="O10" s="284">
        <v>336933</v>
      </c>
      <c r="P10" s="284">
        <v>85945</v>
      </c>
      <c r="Q10" s="284">
        <v>34378</v>
      </c>
      <c r="R10" s="284">
        <v>15084</v>
      </c>
      <c r="S10" s="284">
        <v>58574</v>
      </c>
      <c r="T10" s="284">
        <v>24163</v>
      </c>
      <c r="U10" s="284">
        <v>23793</v>
      </c>
      <c r="V10" s="284">
        <v>0</v>
      </c>
      <c r="W10" s="284"/>
      <c r="X10" s="284">
        <v>0</v>
      </c>
      <c r="Y10" s="284">
        <v>0</v>
      </c>
      <c r="Z10" s="284">
        <v>133656</v>
      </c>
      <c r="AA10" s="284">
        <v>89104</v>
      </c>
      <c r="AB10" s="284"/>
      <c r="AC10" s="284"/>
      <c r="AD10" s="284"/>
      <c r="AE10" s="284"/>
      <c r="AF10" s="284"/>
      <c r="AG10" s="284"/>
      <c r="AH10" s="286">
        <v>38</v>
      </c>
      <c r="AI10" s="286">
        <v>2</v>
      </c>
      <c r="AJ10" s="284">
        <v>154819</v>
      </c>
      <c r="AK10" s="284">
        <f>K10+M10+N10+O10+P10+Q10+R10+S10+T10+U10+V10+X10+Y10+AA10+AC10+AJ10+AG10+AD10+Z10+AF10+AE10</f>
        <v>1254800</v>
      </c>
      <c r="AL10" s="287">
        <v>40560</v>
      </c>
      <c r="AM10" s="288" t="s">
        <v>136</v>
      </c>
    </row>
    <row r="11" spans="1:39">
      <c r="A11" s="280" t="s">
        <v>23</v>
      </c>
      <c r="B11" s="281" t="s">
        <v>71</v>
      </c>
      <c r="C11" s="281" t="s">
        <v>72</v>
      </c>
      <c r="D11" s="282" t="s">
        <v>211</v>
      </c>
      <c r="E11" s="283" t="s">
        <v>169</v>
      </c>
      <c r="F11" s="283">
        <v>10</v>
      </c>
      <c r="G11" s="283" t="s">
        <v>28</v>
      </c>
      <c r="H11" s="283" t="s">
        <v>234</v>
      </c>
      <c r="I11" s="283" t="s">
        <v>118</v>
      </c>
      <c r="J11" s="283" t="s">
        <v>121</v>
      </c>
      <c r="K11" s="284">
        <v>245556</v>
      </c>
      <c r="L11" s="285">
        <v>8</v>
      </c>
      <c r="M11" s="284">
        <v>39289</v>
      </c>
      <c r="N11" s="284">
        <v>52795</v>
      </c>
      <c r="O11" s="284">
        <v>336933</v>
      </c>
      <c r="P11" s="284">
        <v>85945</v>
      </c>
      <c r="Q11" s="284">
        <v>34378</v>
      </c>
      <c r="R11" s="284">
        <v>15084</v>
      </c>
      <c r="S11" s="284">
        <v>58574</v>
      </c>
      <c r="T11" s="284">
        <v>24163</v>
      </c>
      <c r="U11" s="284">
        <v>23793</v>
      </c>
      <c r="V11" s="284">
        <v>0</v>
      </c>
      <c r="W11" s="284"/>
      <c r="X11" s="284">
        <v>0</v>
      </c>
      <c r="Y11" s="284"/>
      <c r="Z11" s="284">
        <v>133656</v>
      </c>
      <c r="AA11" s="284">
        <v>89104</v>
      </c>
      <c r="AB11" s="284"/>
      <c r="AC11" s="284"/>
      <c r="AD11" s="284"/>
      <c r="AE11" s="284"/>
      <c r="AF11" s="284"/>
      <c r="AG11" s="284"/>
      <c r="AH11" s="286">
        <v>22</v>
      </c>
      <c r="AI11" s="286">
        <v>0</v>
      </c>
      <c r="AJ11" s="284">
        <v>84308</v>
      </c>
      <c r="AK11" s="284">
        <f>K11+M11+N11+O11+P11+Q11+R11+S11+T11+U11+V11+X11+Y11+AA11+AC11+AJ11+AG11+AD11+Z11+AF11+AE11</f>
        <v>1223578</v>
      </c>
      <c r="AL11" s="287">
        <v>34700</v>
      </c>
      <c r="AM11" s="288" t="s">
        <v>136</v>
      </c>
    </row>
    <row r="12" spans="1:39">
      <c r="A12" s="280" t="s">
        <v>29</v>
      </c>
      <c r="B12" s="281" t="s">
        <v>75</v>
      </c>
      <c r="C12" s="281" t="s">
        <v>76</v>
      </c>
      <c r="D12" s="282" t="s">
        <v>212</v>
      </c>
      <c r="E12" s="283" t="s">
        <v>170</v>
      </c>
      <c r="F12" s="283">
        <v>11</v>
      </c>
      <c r="G12" s="283" t="s">
        <v>225</v>
      </c>
      <c r="H12" s="283" t="s">
        <v>231</v>
      </c>
      <c r="I12" s="283" t="s">
        <v>118</v>
      </c>
      <c r="J12" s="283" t="s">
        <v>121</v>
      </c>
      <c r="K12" s="284">
        <v>227316</v>
      </c>
      <c r="L12" s="285">
        <v>4</v>
      </c>
      <c r="M12" s="284">
        <v>18185</v>
      </c>
      <c r="N12" s="284">
        <v>48873</v>
      </c>
      <c r="O12" s="284">
        <v>254591</v>
      </c>
      <c r="P12" s="284">
        <v>79561</v>
      </c>
      <c r="Q12" s="284">
        <v>31824</v>
      </c>
      <c r="R12" s="284">
        <v>15084</v>
      </c>
      <c r="S12" s="284">
        <v>43658</v>
      </c>
      <c r="T12" s="284">
        <v>17985</v>
      </c>
      <c r="U12" s="284">
        <v>23793</v>
      </c>
      <c r="V12" s="284">
        <v>0</v>
      </c>
      <c r="W12" s="284"/>
      <c r="X12" s="284">
        <v>0</v>
      </c>
      <c r="Y12" s="284">
        <v>0</v>
      </c>
      <c r="Z12" s="284">
        <v>112021</v>
      </c>
      <c r="AA12" s="284">
        <v>74681</v>
      </c>
      <c r="AB12" s="284"/>
      <c r="AC12" s="284"/>
      <c r="AD12" s="284"/>
      <c r="AE12" s="284"/>
      <c r="AF12" s="284"/>
      <c r="AG12" s="284"/>
      <c r="AH12" s="286">
        <v>35</v>
      </c>
      <c r="AI12" s="286">
        <v>10</v>
      </c>
      <c r="AJ12" s="284">
        <v>149010</v>
      </c>
      <c r="AK12" s="284">
        <f t="shared" si="1"/>
        <v>1096582</v>
      </c>
      <c r="AL12" s="287">
        <v>37641</v>
      </c>
      <c r="AM12" s="288" t="s">
        <v>136</v>
      </c>
    </row>
    <row r="13" spans="1:39">
      <c r="A13" s="280" t="s">
        <v>29</v>
      </c>
      <c r="B13" s="281" t="s">
        <v>78</v>
      </c>
      <c r="C13" s="281" t="s">
        <v>79</v>
      </c>
      <c r="D13" s="282" t="s">
        <v>213</v>
      </c>
      <c r="E13" s="283" t="s">
        <v>171</v>
      </c>
      <c r="F13" s="283">
        <v>11</v>
      </c>
      <c r="G13" s="283" t="s">
        <v>226</v>
      </c>
      <c r="H13" s="283" t="s">
        <v>229</v>
      </c>
      <c r="I13" s="283" t="s">
        <v>118</v>
      </c>
      <c r="J13" s="283" t="s">
        <v>121</v>
      </c>
      <c r="K13" s="284">
        <v>227316</v>
      </c>
      <c r="L13" s="285">
        <v>15</v>
      </c>
      <c r="M13" s="284">
        <v>68195</v>
      </c>
      <c r="N13" s="284">
        <v>48873</v>
      </c>
      <c r="O13" s="284">
        <v>254591</v>
      </c>
      <c r="P13" s="284">
        <v>79561</v>
      </c>
      <c r="Q13" s="284">
        <v>31824</v>
      </c>
      <c r="R13" s="284">
        <v>15084</v>
      </c>
      <c r="S13" s="284">
        <v>43658</v>
      </c>
      <c r="T13" s="284">
        <v>17985</v>
      </c>
      <c r="U13" s="284">
        <v>23793</v>
      </c>
      <c r="V13" s="284">
        <v>13620</v>
      </c>
      <c r="W13" s="284"/>
      <c r="X13" s="284">
        <v>0</v>
      </c>
      <c r="Y13" s="284">
        <v>0</v>
      </c>
      <c r="Z13" s="284">
        <v>112021</v>
      </c>
      <c r="AA13" s="284">
        <v>74681</v>
      </c>
      <c r="AB13" s="284"/>
      <c r="AC13" s="284"/>
      <c r="AD13" s="284"/>
      <c r="AE13" s="284"/>
      <c r="AF13" s="284"/>
      <c r="AG13" s="284"/>
      <c r="AH13" s="286">
        <v>27</v>
      </c>
      <c r="AI13" s="286">
        <v>13</v>
      </c>
      <c r="AJ13" s="284">
        <v>135061</v>
      </c>
      <c r="AK13" s="284">
        <f>K13+M13+N13+O13+P13+Q13+R13+S13+T13+U13+V13+X13+Y13+AA13+AC13+AJ13+AG13+AD13+Z13+AF13+AE13</f>
        <v>1146263</v>
      </c>
      <c r="AL13" s="287">
        <v>29587</v>
      </c>
      <c r="AM13" s="288" t="s">
        <v>136</v>
      </c>
    </row>
    <row r="14" spans="1:39">
      <c r="A14" s="280" t="s">
        <v>32</v>
      </c>
      <c r="B14" s="281" t="s">
        <v>82</v>
      </c>
      <c r="C14" s="281" t="s">
        <v>83</v>
      </c>
      <c r="D14" s="282" t="s">
        <v>214</v>
      </c>
      <c r="E14" s="283" t="s">
        <v>172</v>
      </c>
      <c r="F14" s="283">
        <v>13</v>
      </c>
      <c r="G14" s="283" t="s">
        <v>235</v>
      </c>
      <c r="H14" s="283" t="s">
        <v>240</v>
      </c>
      <c r="I14" s="283" t="s">
        <v>118</v>
      </c>
      <c r="J14" s="283" t="s">
        <v>121</v>
      </c>
      <c r="K14" s="284">
        <v>194943</v>
      </c>
      <c r="L14" s="285">
        <v>14</v>
      </c>
      <c r="M14" s="284">
        <v>54584</v>
      </c>
      <c r="N14" s="284">
        <v>41913</v>
      </c>
      <c r="O14" s="284">
        <v>139841</v>
      </c>
      <c r="P14" s="284">
        <v>68230</v>
      </c>
      <c r="Q14" s="284">
        <v>27292</v>
      </c>
      <c r="R14" s="284">
        <v>54472</v>
      </c>
      <c r="S14" s="284">
        <v>27260</v>
      </c>
      <c r="T14" s="284">
        <v>10367</v>
      </c>
      <c r="U14" s="284">
        <v>39310</v>
      </c>
      <c r="V14" s="284">
        <v>0</v>
      </c>
      <c r="W14" s="284"/>
      <c r="X14" s="284">
        <v>0</v>
      </c>
      <c r="Y14" s="284">
        <v>0</v>
      </c>
      <c r="Z14" s="284">
        <v>92185</v>
      </c>
      <c r="AA14" s="284">
        <v>61457</v>
      </c>
      <c r="AB14" s="284"/>
      <c r="AC14" s="284"/>
      <c r="AD14" s="284"/>
      <c r="AE14" s="284"/>
      <c r="AF14" s="284"/>
      <c r="AG14" s="284"/>
      <c r="AH14" s="286">
        <v>0</v>
      </c>
      <c r="AI14" s="286">
        <v>0</v>
      </c>
      <c r="AJ14" s="284">
        <v>0</v>
      </c>
      <c r="AK14" s="284">
        <f t="shared" si="1"/>
        <v>811854</v>
      </c>
      <c r="AL14" s="287">
        <v>30682</v>
      </c>
      <c r="AM14" s="288" t="s">
        <v>136</v>
      </c>
    </row>
    <row r="15" spans="1:39">
      <c r="A15" s="280" t="s">
        <v>34</v>
      </c>
      <c r="B15" s="281" t="s">
        <v>85</v>
      </c>
      <c r="C15" s="281" t="s">
        <v>86</v>
      </c>
      <c r="D15" s="282" t="s">
        <v>215</v>
      </c>
      <c r="E15" s="283" t="s">
        <v>173</v>
      </c>
      <c r="F15" s="283">
        <v>14</v>
      </c>
      <c r="G15" s="283" t="s">
        <v>228</v>
      </c>
      <c r="H15" s="283" t="s">
        <v>236</v>
      </c>
      <c r="I15" s="283" t="s">
        <v>118</v>
      </c>
      <c r="J15" s="283" t="s">
        <v>121</v>
      </c>
      <c r="K15" s="284">
        <v>180528</v>
      </c>
      <c r="L15" s="285">
        <v>15</v>
      </c>
      <c r="M15" s="284">
        <v>54158</v>
      </c>
      <c r="N15" s="284">
        <v>38814</v>
      </c>
      <c r="O15" s="284">
        <v>105633</v>
      </c>
      <c r="P15" s="284">
        <v>63185</v>
      </c>
      <c r="Q15" s="284">
        <v>25274</v>
      </c>
      <c r="R15" s="284">
        <v>54037</v>
      </c>
      <c r="S15" s="284">
        <v>20553</v>
      </c>
      <c r="T15" s="284">
        <v>7666</v>
      </c>
      <c r="U15" s="284">
        <v>39310</v>
      </c>
      <c r="V15" s="284">
        <v>0</v>
      </c>
      <c r="W15" s="284"/>
      <c r="X15" s="284">
        <v>0</v>
      </c>
      <c r="Y15" s="284">
        <v>0</v>
      </c>
      <c r="Z15" s="284">
        <v>81632</v>
      </c>
      <c r="AA15" s="284">
        <v>54421</v>
      </c>
      <c r="AB15" s="284"/>
      <c r="AC15" s="284"/>
      <c r="AD15" s="284"/>
      <c r="AE15" s="284">
        <v>0</v>
      </c>
      <c r="AF15" s="284"/>
      <c r="AG15" s="284"/>
      <c r="AH15" s="286">
        <v>0</v>
      </c>
      <c r="AI15" s="286">
        <v>0</v>
      </c>
      <c r="AJ15" s="284">
        <v>0</v>
      </c>
      <c r="AK15" s="284">
        <f>K15+M15+N15+O15+P15+Q15+R15+S15+T15+U15+V15+X15+Y15+AA15+AC15+AJ15+AG15+AD15+Z15+AF15+AE15</f>
        <v>725211</v>
      </c>
      <c r="AL15" s="287">
        <v>29221</v>
      </c>
      <c r="AM15" s="288" t="s">
        <v>136</v>
      </c>
    </row>
    <row r="16" spans="1:39">
      <c r="A16" s="280" t="s">
        <v>32</v>
      </c>
      <c r="B16" s="281" t="s">
        <v>88</v>
      </c>
      <c r="C16" s="281" t="s">
        <v>89</v>
      </c>
      <c r="D16" s="282" t="s">
        <v>216</v>
      </c>
      <c r="E16" s="283" t="s">
        <v>174</v>
      </c>
      <c r="F16" s="283">
        <v>15</v>
      </c>
      <c r="G16" s="283" t="s">
        <v>230</v>
      </c>
      <c r="H16" s="283" t="s">
        <v>229</v>
      </c>
      <c r="I16" s="283" t="s">
        <v>118</v>
      </c>
      <c r="J16" s="283" t="s">
        <v>121</v>
      </c>
      <c r="K16" s="284">
        <v>167270</v>
      </c>
      <c r="L16" s="285">
        <v>12</v>
      </c>
      <c r="M16" s="284">
        <v>40145</v>
      </c>
      <c r="N16" s="284">
        <v>35963</v>
      </c>
      <c r="O16" s="284">
        <v>84846</v>
      </c>
      <c r="P16" s="284">
        <v>58545</v>
      </c>
      <c r="Q16" s="284">
        <v>23418</v>
      </c>
      <c r="R16" s="284">
        <v>46534</v>
      </c>
      <c r="S16" s="284">
        <v>15939</v>
      </c>
      <c r="T16" s="284">
        <v>5997</v>
      </c>
      <c r="U16" s="284">
        <v>39310</v>
      </c>
      <c r="V16" s="284">
        <v>10592</v>
      </c>
      <c r="W16" s="284">
        <v>0</v>
      </c>
      <c r="X16" s="284">
        <v>0</v>
      </c>
      <c r="Y16" s="284">
        <v>0</v>
      </c>
      <c r="Z16" s="284">
        <v>72695</v>
      </c>
      <c r="AA16" s="284">
        <v>48464</v>
      </c>
      <c r="AB16" s="284"/>
      <c r="AC16" s="284"/>
      <c r="AD16" s="284"/>
      <c r="AE16" s="284"/>
      <c r="AF16" s="284"/>
      <c r="AG16" s="284"/>
      <c r="AH16" s="286">
        <v>20</v>
      </c>
      <c r="AI16" s="286">
        <v>0</v>
      </c>
      <c r="AJ16" s="284">
        <v>33173</v>
      </c>
      <c r="AK16" s="284">
        <f>K16+M16+N16+O16+P16+Q16+R16+S16+T16+U16+V16+X16+Y16+AA16+AC16+AJ16+AG16+AD16+Z16+AF16+W16+AB16</f>
        <v>682891</v>
      </c>
      <c r="AL16" s="287">
        <v>32082</v>
      </c>
      <c r="AM16" s="288" t="s">
        <v>136</v>
      </c>
    </row>
    <row r="17" spans="1:39">
      <c r="A17" s="280" t="s">
        <v>32</v>
      </c>
      <c r="B17" s="281" t="s">
        <v>78</v>
      </c>
      <c r="C17" s="281" t="s">
        <v>79</v>
      </c>
      <c r="D17" s="282" t="s">
        <v>210</v>
      </c>
      <c r="E17" s="283" t="s">
        <v>175</v>
      </c>
      <c r="F17" s="283">
        <v>16</v>
      </c>
      <c r="G17" s="283" t="s">
        <v>237</v>
      </c>
      <c r="H17" s="283" t="s">
        <v>227</v>
      </c>
      <c r="I17" s="283" t="s">
        <v>118</v>
      </c>
      <c r="J17" s="283" t="s">
        <v>121</v>
      </c>
      <c r="K17" s="284">
        <v>154198</v>
      </c>
      <c r="L17" s="290">
        <v>9</v>
      </c>
      <c r="M17" s="284">
        <v>27756</v>
      </c>
      <c r="N17" s="284">
        <v>33153</v>
      </c>
      <c r="O17" s="284">
        <v>83330</v>
      </c>
      <c r="P17" s="284">
        <v>53969</v>
      </c>
      <c r="Q17" s="284">
        <v>21588</v>
      </c>
      <c r="R17" s="284">
        <v>49028</v>
      </c>
      <c r="S17" s="284">
        <v>15526</v>
      </c>
      <c r="T17" s="284">
        <v>5825</v>
      </c>
      <c r="U17" s="284">
        <v>39310</v>
      </c>
      <c r="V17" s="284">
        <v>0</v>
      </c>
      <c r="W17" s="284">
        <v>1600</v>
      </c>
      <c r="X17" s="284">
        <v>0</v>
      </c>
      <c r="Y17" s="284">
        <v>0</v>
      </c>
      <c r="Z17" s="284">
        <v>70093</v>
      </c>
      <c r="AA17" s="284">
        <v>46729</v>
      </c>
      <c r="AB17" s="284"/>
      <c r="AC17" s="284"/>
      <c r="AD17" s="284"/>
      <c r="AE17" s="284">
        <v>0</v>
      </c>
      <c r="AF17" s="284">
        <v>0</v>
      </c>
      <c r="AG17" s="284"/>
      <c r="AH17" s="286"/>
      <c r="AI17" s="286"/>
      <c r="AJ17" s="284"/>
      <c r="AK17" s="284">
        <f t="shared" ref="AK17:AK22" si="2">K17+M17+N17+O17+P17+Q17+R17+S17+T17+U17+V17+X17+Y17+AA17+AC17+AJ17+AG17+AD17+Z17+AF17+W17+AE17</f>
        <v>602105</v>
      </c>
      <c r="AL17" s="287">
        <v>33970</v>
      </c>
      <c r="AM17" s="288" t="s">
        <v>136</v>
      </c>
    </row>
    <row r="18" spans="1:39">
      <c r="A18" s="280" t="s">
        <v>34</v>
      </c>
      <c r="B18" s="281" t="s">
        <v>91</v>
      </c>
      <c r="C18" s="281" t="s">
        <v>92</v>
      </c>
      <c r="D18" s="282" t="s">
        <v>217</v>
      </c>
      <c r="E18" s="283" t="s">
        <v>176</v>
      </c>
      <c r="F18" s="283">
        <v>17</v>
      </c>
      <c r="G18" s="283" t="s">
        <v>34</v>
      </c>
      <c r="H18" s="283" t="s">
        <v>238</v>
      </c>
      <c r="I18" s="283" t="s">
        <v>118</v>
      </c>
      <c r="J18" s="283" t="s">
        <v>121</v>
      </c>
      <c r="K18" s="284">
        <v>143034</v>
      </c>
      <c r="L18" s="290">
        <v>11</v>
      </c>
      <c r="M18" s="284">
        <v>31467</v>
      </c>
      <c r="N18" s="284">
        <v>30752</v>
      </c>
      <c r="O18" s="284">
        <v>64429</v>
      </c>
      <c r="P18" s="284">
        <v>50062</v>
      </c>
      <c r="Q18" s="284">
        <v>20025</v>
      </c>
      <c r="R18" s="284">
        <v>45611</v>
      </c>
      <c r="S18" s="284">
        <v>11188</v>
      </c>
      <c r="T18" s="284">
        <v>4176</v>
      </c>
      <c r="U18" s="284">
        <v>39310</v>
      </c>
      <c r="V18" s="284">
        <v>0</v>
      </c>
      <c r="W18" s="284">
        <v>6400</v>
      </c>
      <c r="X18" s="284">
        <v>0</v>
      </c>
      <c r="Y18" s="284">
        <v>0</v>
      </c>
      <c r="Z18" s="284">
        <v>62892</v>
      </c>
      <c r="AA18" s="284">
        <v>41928</v>
      </c>
      <c r="AB18" s="284"/>
      <c r="AC18" s="284"/>
      <c r="AD18" s="284"/>
      <c r="AE18" s="284">
        <v>0</v>
      </c>
      <c r="AF18" s="284">
        <v>0</v>
      </c>
      <c r="AG18" s="284"/>
      <c r="AH18" s="286">
        <v>0</v>
      </c>
      <c r="AI18" s="286">
        <v>0</v>
      </c>
      <c r="AJ18" s="284">
        <v>0</v>
      </c>
      <c r="AK18" s="284">
        <f t="shared" si="2"/>
        <v>551274</v>
      </c>
      <c r="AL18" s="287">
        <v>32874</v>
      </c>
      <c r="AM18" s="288" t="s">
        <v>136</v>
      </c>
    </row>
    <row r="19" spans="1:39">
      <c r="A19" s="280" t="s">
        <v>40</v>
      </c>
      <c r="B19" s="281" t="s">
        <v>93</v>
      </c>
      <c r="C19" s="281" t="s">
        <v>57</v>
      </c>
      <c r="D19" s="282" t="s">
        <v>218</v>
      </c>
      <c r="E19" s="283" t="s">
        <v>177</v>
      </c>
      <c r="F19" s="283">
        <v>17</v>
      </c>
      <c r="G19" s="283" t="s">
        <v>239</v>
      </c>
      <c r="H19" s="283" t="s">
        <v>241</v>
      </c>
      <c r="I19" s="283" t="s">
        <v>118</v>
      </c>
      <c r="J19" s="283" t="s">
        <v>121</v>
      </c>
      <c r="K19" s="284">
        <v>143034</v>
      </c>
      <c r="L19" s="290">
        <v>13</v>
      </c>
      <c r="M19" s="284">
        <v>37189</v>
      </c>
      <c r="N19" s="284">
        <v>30752</v>
      </c>
      <c r="O19" s="284">
        <v>64429</v>
      </c>
      <c r="P19" s="284">
        <v>50062</v>
      </c>
      <c r="Q19" s="284">
        <v>20025</v>
      </c>
      <c r="R19" s="284">
        <v>45611</v>
      </c>
      <c r="S19" s="284">
        <v>11188</v>
      </c>
      <c r="T19" s="284">
        <v>4176</v>
      </c>
      <c r="U19" s="284">
        <v>39310</v>
      </c>
      <c r="V19" s="284">
        <v>0</v>
      </c>
      <c r="W19" s="284">
        <v>4800</v>
      </c>
      <c r="X19" s="284">
        <v>0</v>
      </c>
      <c r="Y19" s="284">
        <v>0</v>
      </c>
      <c r="Z19" s="284">
        <v>62892</v>
      </c>
      <c r="AA19" s="284">
        <v>41928</v>
      </c>
      <c r="AB19" s="284"/>
      <c r="AC19" s="284"/>
      <c r="AD19" s="284"/>
      <c r="AE19" s="284">
        <v>0</v>
      </c>
      <c r="AF19" s="284"/>
      <c r="AG19" s="284"/>
      <c r="AH19" s="286">
        <v>69</v>
      </c>
      <c r="AI19" s="286">
        <v>137</v>
      </c>
      <c r="AJ19" s="284">
        <v>318565</v>
      </c>
      <c r="AK19" s="284">
        <f t="shared" si="2"/>
        <v>873961</v>
      </c>
      <c r="AL19" s="287">
        <v>31413</v>
      </c>
      <c r="AM19" s="288" t="s">
        <v>136</v>
      </c>
    </row>
    <row r="20" spans="1:39">
      <c r="A20" s="280" t="s">
        <v>40</v>
      </c>
      <c r="B20" s="281" t="s">
        <v>95</v>
      </c>
      <c r="C20" s="281" t="s">
        <v>96</v>
      </c>
      <c r="D20" s="282" t="s">
        <v>219</v>
      </c>
      <c r="E20" s="283" t="s">
        <v>178</v>
      </c>
      <c r="F20" s="283">
        <v>17</v>
      </c>
      <c r="G20" s="283" t="s">
        <v>237</v>
      </c>
      <c r="H20" s="283" t="s">
        <v>238</v>
      </c>
      <c r="I20" s="283" t="s">
        <v>118</v>
      </c>
      <c r="J20" s="283" t="s">
        <v>121</v>
      </c>
      <c r="K20" s="284">
        <v>143034</v>
      </c>
      <c r="L20" s="290">
        <v>8</v>
      </c>
      <c r="M20" s="284">
        <v>22885</v>
      </c>
      <c r="N20" s="284">
        <v>30752</v>
      </c>
      <c r="O20" s="284">
        <v>64429</v>
      </c>
      <c r="P20" s="284">
        <v>50062</v>
      </c>
      <c r="Q20" s="284">
        <v>20025</v>
      </c>
      <c r="R20" s="284">
        <v>45611</v>
      </c>
      <c r="S20" s="284">
        <v>11188</v>
      </c>
      <c r="T20" s="284">
        <v>4176</v>
      </c>
      <c r="U20" s="284">
        <v>39310</v>
      </c>
      <c r="V20" s="284">
        <v>0</v>
      </c>
      <c r="W20" s="284">
        <v>4800</v>
      </c>
      <c r="X20" s="284">
        <v>0</v>
      </c>
      <c r="Y20" s="284">
        <v>0</v>
      </c>
      <c r="Z20" s="284">
        <v>62892</v>
      </c>
      <c r="AA20" s="284">
        <v>41928</v>
      </c>
      <c r="AB20" s="284"/>
      <c r="AC20" s="284"/>
      <c r="AD20" s="284"/>
      <c r="AE20" s="284">
        <v>0</v>
      </c>
      <c r="AF20" s="284"/>
      <c r="AG20" s="284"/>
      <c r="AH20" s="286">
        <v>0</v>
      </c>
      <c r="AI20" s="286">
        <v>0</v>
      </c>
      <c r="AJ20" s="284">
        <v>0</v>
      </c>
      <c r="AK20" s="284">
        <f t="shared" si="2"/>
        <v>541092</v>
      </c>
      <c r="AL20" s="287">
        <v>31048</v>
      </c>
      <c r="AM20" s="288" t="s">
        <v>136</v>
      </c>
    </row>
    <row r="21" spans="1:39">
      <c r="A21" s="280" t="s">
        <v>40</v>
      </c>
      <c r="B21" s="281" t="s">
        <v>99</v>
      </c>
      <c r="C21" s="281" t="s">
        <v>96</v>
      </c>
      <c r="D21" s="282" t="s">
        <v>220</v>
      </c>
      <c r="E21" s="283" t="s">
        <v>179</v>
      </c>
      <c r="F21" s="283">
        <v>17</v>
      </c>
      <c r="G21" s="283" t="s">
        <v>237</v>
      </c>
      <c r="H21" s="283" t="s">
        <v>241</v>
      </c>
      <c r="I21" s="283" t="s">
        <v>118</v>
      </c>
      <c r="J21" s="283" t="s">
        <v>121</v>
      </c>
      <c r="K21" s="284">
        <v>143034</v>
      </c>
      <c r="L21" s="290">
        <v>10</v>
      </c>
      <c r="M21" s="284">
        <v>28607</v>
      </c>
      <c r="N21" s="284">
        <v>30752</v>
      </c>
      <c r="O21" s="284">
        <v>64429</v>
      </c>
      <c r="P21" s="284">
        <v>50062</v>
      </c>
      <c r="Q21" s="284">
        <v>20025</v>
      </c>
      <c r="R21" s="284">
        <v>45611</v>
      </c>
      <c r="S21" s="284">
        <v>11188</v>
      </c>
      <c r="T21" s="284">
        <v>4176</v>
      </c>
      <c r="U21" s="284">
        <v>39310</v>
      </c>
      <c r="V21" s="284">
        <v>0</v>
      </c>
      <c r="W21" s="284">
        <v>4800</v>
      </c>
      <c r="X21" s="284">
        <v>0</v>
      </c>
      <c r="Y21" s="284">
        <v>0</v>
      </c>
      <c r="Z21" s="284">
        <v>62892</v>
      </c>
      <c r="AA21" s="284">
        <v>41928</v>
      </c>
      <c r="AB21" s="284"/>
      <c r="AC21" s="284"/>
      <c r="AD21" s="284"/>
      <c r="AE21" s="284">
        <v>0</v>
      </c>
      <c r="AF21" s="284">
        <v>0</v>
      </c>
      <c r="AG21" s="284"/>
      <c r="AH21" s="286">
        <v>28</v>
      </c>
      <c r="AI21" s="286">
        <v>0</v>
      </c>
      <c r="AJ21" s="284">
        <v>38217</v>
      </c>
      <c r="AK21" s="284">
        <f>K21+M21+N21+O21+P21+Q21+R21+S21+T21+U21+V21+X21+Y21+AA21+AC21+AJ21+AG21+AD21+Z21+AF21+W21+AE21</f>
        <v>585031</v>
      </c>
      <c r="AL21" s="287">
        <v>33725</v>
      </c>
      <c r="AM21" s="288" t="s">
        <v>136</v>
      </c>
    </row>
    <row r="22" spans="1:39" ht="15.75" thickBot="1">
      <c r="A22" s="291" t="s">
        <v>40</v>
      </c>
      <c r="B22" s="292" t="s">
        <v>101</v>
      </c>
      <c r="C22" s="292" t="s">
        <v>102</v>
      </c>
      <c r="D22" s="293" t="s">
        <v>221</v>
      </c>
      <c r="E22" s="294" t="s">
        <v>185</v>
      </c>
      <c r="F22" s="294">
        <v>18</v>
      </c>
      <c r="G22" s="294" t="s">
        <v>239</v>
      </c>
      <c r="H22" s="294" t="s">
        <v>238</v>
      </c>
      <c r="I22" s="294" t="s">
        <v>118</v>
      </c>
      <c r="J22" s="294" t="s">
        <v>121</v>
      </c>
      <c r="K22" s="295">
        <v>132422</v>
      </c>
      <c r="L22" s="296">
        <v>8</v>
      </c>
      <c r="M22" s="295">
        <v>21188</v>
      </c>
      <c r="N22" s="295">
        <v>28471</v>
      </c>
      <c r="O22" s="295">
        <v>62393</v>
      </c>
      <c r="P22" s="295">
        <v>46348</v>
      </c>
      <c r="Q22" s="295">
        <v>18539</v>
      </c>
      <c r="R22" s="295">
        <v>45611</v>
      </c>
      <c r="S22" s="295">
        <v>10230</v>
      </c>
      <c r="T22" s="295">
        <v>3780</v>
      </c>
      <c r="U22" s="295">
        <v>39310</v>
      </c>
      <c r="V22" s="295">
        <v>0</v>
      </c>
      <c r="W22" s="295">
        <v>1600</v>
      </c>
      <c r="X22" s="295">
        <v>0</v>
      </c>
      <c r="Y22" s="295">
        <v>0</v>
      </c>
      <c r="Z22" s="295">
        <v>60171</v>
      </c>
      <c r="AA22" s="295">
        <v>40114</v>
      </c>
      <c r="AB22" s="295"/>
      <c r="AC22" s="295"/>
      <c r="AD22" s="295"/>
      <c r="AE22" s="295">
        <v>0</v>
      </c>
      <c r="AF22" s="295">
        <v>0</v>
      </c>
      <c r="AG22" s="295"/>
      <c r="AH22" s="297">
        <v>0</v>
      </c>
      <c r="AI22" s="297"/>
      <c r="AJ22" s="295">
        <v>0</v>
      </c>
      <c r="AK22" s="295">
        <f t="shared" si="2"/>
        <v>510177</v>
      </c>
      <c r="AL22" s="298">
        <v>34700</v>
      </c>
      <c r="AM22" s="299" t="s">
        <v>136</v>
      </c>
    </row>
    <row r="29" spans="1:39">
      <c r="A29" s="307"/>
      <c r="B29" s="307"/>
      <c r="C29" s="307"/>
      <c r="D29" s="307"/>
      <c r="E29" s="307"/>
      <c r="F29" s="307"/>
      <c r="G29" s="307"/>
      <c r="H29" s="307"/>
      <c r="I29" s="307"/>
      <c r="J29" s="307"/>
      <c r="K29" s="307"/>
      <c r="L29" s="307"/>
      <c r="M29" s="307"/>
      <c r="N29" s="307"/>
      <c r="O29" s="307"/>
      <c r="P29" s="307"/>
      <c r="Q29" s="307"/>
      <c r="R29" s="307"/>
      <c r="S29" s="307"/>
      <c r="T29" s="307"/>
      <c r="U29" s="307"/>
      <c r="V29" s="307"/>
      <c r="W29" s="307"/>
      <c r="X29" s="307"/>
      <c r="Y29" s="307"/>
      <c r="Z29" s="307"/>
      <c r="AA29" s="307"/>
      <c r="AB29" s="307"/>
      <c r="AC29" s="307"/>
      <c r="AD29" s="307"/>
      <c r="AE29" s="307"/>
      <c r="AF29" s="307"/>
      <c r="AG29" s="307"/>
      <c r="AH29" s="307"/>
      <c r="AI29" s="307"/>
      <c r="AJ29" s="307"/>
      <c r="AK29" s="307"/>
      <c r="AL29" s="307"/>
      <c r="AM29" s="307"/>
    </row>
    <row r="30" spans="1:39" ht="20.25">
      <c r="A30" s="384"/>
      <c r="B30" s="385" t="s">
        <v>287</v>
      </c>
      <c r="C30" s="386"/>
      <c r="D30" s="386">
        <v>2012</v>
      </c>
      <c r="E30" s="386"/>
      <c r="F30" s="387"/>
      <c r="G30" s="384"/>
      <c r="H30" s="384"/>
      <c r="I30" s="384"/>
      <c r="J30" s="388"/>
      <c r="K30" s="388"/>
      <c r="L30" s="388"/>
      <c r="M30" s="388"/>
      <c r="N30" s="388"/>
      <c r="O30" s="388"/>
      <c r="P30" s="388"/>
      <c r="Q30" s="388"/>
      <c r="R30" s="388"/>
      <c r="S30" s="388"/>
      <c r="T30" s="388"/>
      <c r="U30" s="388"/>
      <c r="V30" s="388"/>
      <c r="W30" s="388"/>
      <c r="X30" s="389"/>
      <c r="Y30" s="390"/>
      <c r="Z30" s="390"/>
      <c r="AA30" s="390"/>
      <c r="AB30" s="390"/>
      <c r="AC30" s="388"/>
      <c r="AD30" s="388"/>
      <c r="AE30" s="388"/>
      <c r="AF30" s="388"/>
      <c r="AG30" s="388"/>
      <c r="AH30" s="388"/>
      <c r="AI30" s="388"/>
      <c r="AJ30" s="388"/>
      <c r="AK30" s="388"/>
      <c r="AL30" s="388"/>
      <c r="AM30" s="388"/>
    </row>
    <row r="31" spans="1:39" ht="16.5" thickBot="1">
      <c r="A31" s="491" t="s">
        <v>288</v>
      </c>
      <c r="B31" s="491"/>
      <c r="C31" s="491"/>
      <c r="D31" s="491"/>
      <c r="E31" s="491"/>
      <c r="F31" s="491"/>
      <c r="G31" s="491"/>
      <c r="H31" s="491"/>
      <c r="I31" s="491"/>
      <c r="J31" s="491"/>
      <c r="K31" s="491"/>
      <c r="L31" s="491"/>
      <c r="M31" s="491"/>
      <c r="N31" s="491"/>
      <c r="O31" s="491"/>
      <c r="P31" s="491"/>
      <c r="Q31" s="491"/>
      <c r="R31" s="491"/>
      <c r="S31" s="491"/>
      <c r="T31" s="491"/>
      <c r="U31" s="491"/>
      <c r="V31" s="491"/>
      <c r="W31" s="491"/>
      <c r="X31" s="491"/>
      <c r="Y31" s="491"/>
      <c r="Z31" s="491"/>
      <c r="AA31" s="491"/>
      <c r="AB31" s="491"/>
      <c r="AC31" s="491"/>
      <c r="AD31" s="491"/>
      <c r="AE31" s="491"/>
      <c r="AF31" s="491"/>
      <c r="AG31" s="491"/>
      <c r="AH31" s="491"/>
      <c r="AI31" s="491"/>
      <c r="AJ31" s="491"/>
      <c r="AK31" s="491"/>
      <c r="AL31" s="491"/>
      <c r="AM31" s="491"/>
    </row>
    <row r="32" spans="1:39" ht="15.75" thickBot="1">
      <c r="A32" s="391"/>
      <c r="B32" s="392"/>
      <c r="C32" s="392"/>
      <c r="D32" s="392"/>
      <c r="E32" s="392"/>
      <c r="F32" s="392"/>
      <c r="G32" s="392"/>
      <c r="H32" s="392"/>
      <c r="I32" s="392"/>
      <c r="J32" s="392"/>
      <c r="K32" s="392"/>
      <c r="L32" s="392"/>
      <c r="M32" s="392"/>
      <c r="N32" s="392"/>
      <c r="O32" s="392"/>
      <c r="P32" s="392"/>
      <c r="Q32" s="392"/>
      <c r="R32" s="392"/>
      <c r="S32" s="392"/>
      <c r="T32" s="392"/>
      <c r="U32" s="392"/>
      <c r="V32" s="392"/>
      <c r="W32" s="392"/>
      <c r="X32" s="392"/>
      <c r="Y32" s="392"/>
      <c r="Z32" s="392"/>
      <c r="AA32" s="392"/>
      <c r="AB32" s="392"/>
      <c r="AC32" s="392"/>
      <c r="AD32" s="392"/>
      <c r="AE32" s="392"/>
      <c r="AF32" s="392"/>
      <c r="AG32" s="392"/>
      <c r="AH32" s="392"/>
      <c r="AI32" s="392"/>
      <c r="AJ32" s="392"/>
      <c r="AK32" s="392"/>
      <c r="AL32" s="392"/>
      <c r="AM32" s="393"/>
    </row>
    <row r="33" spans="1:39" ht="15.75" thickBot="1">
      <c r="A33" s="310" t="s">
        <v>204</v>
      </c>
      <c r="B33" s="310" t="s">
        <v>49</v>
      </c>
      <c r="C33" s="310" t="s">
        <v>49</v>
      </c>
      <c r="D33" s="343" t="s">
        <v>206</v>
      </c>
      <c r="E33" s="310" t="s">
        <v>163</v>
      </c>
      <c r="F33" s="310" t="s">
        <v>1</v>
      </c>
      <c r="G33" s="310" t="s">
        <v>223</v>
      </c>
      <c r="H33" s="312" t="s">
        <v>232</v>
      </c>
      <c r="I33" s="310" t="s">
        <v>117</v>
      </c>
      <c r="J33" s="310" t="s">
        <v>119</v>
      </c>
      <c r="K33" s="310" t="s">
        <v>46</v>
      </c>
      <c r="L33" s="490" t="s">
        <v>3</v>
      </c>
      <c r="M33" s="490"/>
      <c r="N33" s="310" t="s">
        <v>6</v>
      </c>
      <c r="O33" s="310" t="s">
        <v>7</v>
      </c>
      <c r="P33" s="310" t="s">
        <v>8</v>
      </c>
      <c r="Q33" s="310" t="s">
        <v>9</v>
      </c>
      <c r="R33" s="310" t="s">
        <v>10</v>
      </c>
      <c r="S33" s="310" t="s">
        <v>11</v>
      </c>
      <c r="T33" s="310" t="s">
        <v>12</v>
      </c>
      <c r="U33" s="313" t="s">
        <v>145</v>
      </c>
      <c r="V33" s="314" t="s">
        <v>20</v>
      </c>
      <c r="W33" s="310" t="s">
        <v>38</v>
      </c>
      <c r="X33" s="315" t="s">
        <v>14</v>
      </c>
      <c r="Y33" s="315" t="s">
        <v>15</v>
      </c>
      <c r="Z33" s="316" t="s">
        <v>155</v>
      </c>
      <c r="AA33" s="313" t="s">
        <v>157</v>
      </c>
      <c r="AB33" s="310" t="s">
        <v>130</v>
      </c>
      <c r="AC33" s="310" t="s">
        <v>151</v>
      </c>
      <c r="AD33" s="310" t="s">
        <v>275</v>
      </c>
      <c r="AE33" s="310" t="s">
        <v>277</v>
      </c>
      <c r="AF33" s="310" t="s">
        <v>48</v>
      </c>
      <c r="AG33" s="490" t="s">
        <v>17</v>
      </c>
      <c r="AH33" s="490"/>
      <c r="AI33" s="490"/>
      <c r="AJ33" s="317" t="s">
        <v>18</v>
      </c>
      <c r="AK33" s="311" t="s">
        <v>124</v>
      </c>
      <c r="AL33" s="311" t="s">
        <v>126</v>
      </c>
      <c r="AM33" s="318" t="s">
        <v>135</v>
      </c>
    </row>
    <row r="34" spans="1:39" ht="15.75" thickBot="1">
      <c r="A34" s="319"/>
      <c r="B34" s="320" t="s">
        <v>50</v>
      </c>
      <c r="C34" s="320" t="s">
        <v>51</v>
      </c>
      <c r="D34" s="344"/>
      <c r="E34" s="320" t="s">
        <v>164</v>
      </c>
      <c r="F34" s="319"/>
      <c r="G34" s="319"/>
      <c r="H34" s="323" t="s">
        <v>233</v>
      </c>
      <c r="I34" s="319"/>
      <c r="J34" s="319" t="s">
        <v>120</v>
      </c>
      <c r="K34" s="320" t="s">
        <v>47</v>
      </c>
      <c r="L34" s="324" t="s">
        <v>4</v>
      </c>
      <c r="M34" s="325" t="s">
        <v>5</v>
      </c>
      <c r="N34" s="319"/>
      <c r="O34" s="319"/>
      <c r="P34" s="319"/>
      <c r="Q34" s="319"/>
      <c r="R34" s="319"/>
      <c r="S34" s="319"/>
      <c r="T34" s="319"/>
      <c r="U34" s="326">
        <v>19529</v>
      </c>
      <c r="V34" s="327" t="s">
        <v>21</v>
      </c>
      <c r="W34" s="320" t="s">
        <v>39</v>
      </c>
      <c r="X34" s="319"/>
      <c r="Y34" s="320">
        <v>19803</v>
      </c>
      <c r="Z34" s="328" t="s">
        <v>156</v>
      </c>
      <c r="AA34" s="328" t="s">
        <v>158</v>
      </c>
      <c r="AB34" s="320" t="s">
        <v>129</v>
      </c>
      <c r="AC34" s="320"/>
      <c r="AD34" s="320" t="s">
        <v>276</v>
      </c>
      <c r="AE34" s="320" t="s">
        <v>278</v>
      </c>
      <c r="AF34" s="320" t="s">
        <v>123</v>
      </c>
      <c r="AG34" s="329">
        <v>0.25</v>
      </c>
      <c r="AH34" s="330">
        <v>0.5</v>
      </c>
      <c r="AI34" s="331" t="s">
        <v>5</v>
      </c>
      <c r="AJ34" s="332"/>
      <c r="AK34" s="321" t="s">
        <v>125</v>
      </c>
      <c r="AL34" s="321" t="s">
        <v>127</v>
      </c>
      <c r="AM34" s="322"/>
    </row>
    <row r="35" spans="1:39">
      <c r="A35" s="270" t="s">
        <v>32</v>
      </c>
      <c r="B35" s="271" t="s">
        <v>103</v>
      </c>
      <c r="C35" s="271" t="s">
        <v>104</v>
      </c>
      <c r="D35" s="272" t="s">
        <v>244</v>
      </c>
      <c r="E35" s="271" t="s">
        <v>181</v>
      </c>
      <c r="F35" s="273">
        <v>13</v>
      </c>
      <c r="G35" s="273" t="s">
        <v>248</v>
      </c>
      <c r="H35" s="273" t="s">
        <v>231</v>
      </c>
      <c r="I35" s="273" t="s">
        <v>118</v>
      </c>
      <c r="J35" s="273" t="s">
        <v>121</v>
      </c>
      <c r="K35" s="274">
        <v>97472</v>
      </c>
      <c r="L35" s="333">
        <v>1</v>
      </c>
      <c r="M35" s="274">
        <v>1949</v>
      </c>
      <c r="N35" s="274">
        <v>20956</v>
      </c>
      <c r="O35" s="274">
        <v>69921</v>
      </c>
      <c r="P35" s="274">
        <v>34115</v>
      </c>
      <c r="Q35" s="274">
        <v>13646</v>
      </c>
      <c r="R35" s="274">
        <v>27236</v>
      </c>
      <c r="S35" s="274">
        <v>13630</v>
      </c>
      <c r="T35" s="274">
        <v>5184</v>
      </c>
      <c r="U35" s="274">
        <v>19655</v>
      </c>
      <c r="V35" s="274">
        <v>0</v>
      </c>
      <c r="W35" s="274">
        <v>0</v>
      </c>
      <c r="X35" s="274"/>
      <c r="Y35" s="274"/>
      <c r="Z35" s="274">
        <v>92185</v>
      </c>
      <c r="AA35" s="274">
        <v>61457</v>
      </c>
      <c r="AB35" s="274"/>
      <c r="AC35" s="274"/>
      <c r="AD35" s="274"/>
      <c r="AE35" s="274"/>
      <c r="AF35" s="271">
        <v>0</v>
      </c>
      <c r="AG35" s="273">
        <v>5</v>
      </c>
      <c r="AH35" s="273">
        <v>11</v>
      </c>
      <c r="AI35" s="274">
        <v>40087</v>
      </c>
      <c r="AJ35" s="274">
        <f>K35+M35+N35+O35+P35+Q35+R35+S35+T35+U35+V35+W35+Z35+AA35+AB35+AC35+AE35+AI35</f>
        <v>497493</v>
      </c>
      <c r="AK35" s="277">
        <v>39815</v>
      </c>
      <c r="AL35" s="277">
        <v>40908</v>
      </c>
      <c r="AM35" s="334" t="s">
        <v>263</v>
      </c>
    </row>
    <row r="36" spans="1:39">
      <c r="A36" s="280" t="s">
        <v>32</v>
      </c>
      <c r="B36" s="281" t="s">
        <v>58</v>
      </c>
      <c r="C36" s="281" t="s">
        <v>105</v>
      </c>
      <c r="D36" s="282" t="s">
        <v>245</v>
      </c>
      <c r="E36" s="281" t="s">
        <v>182</v>
      </c>
      <c r="F36" s="283">
        <v>13</v>
      </c>
      <c r="G36" s="283" t="s">
        <v>249</v>
      </c>
      <c r="H36" s="283" t="s">
        <v>227</v>
      </c>
      <c r="I36" s="283" t="s">
        <v>118</v>
      </c>
      <c r="J36" s="283" t="s">
        <v>121</v>
      </c>
      <c r="K36" s="284">
        <v>194943</v>
      </c>
      <c r="L36" s="290">
        <v>1</v>
      </c>
      <c r="M36" s="284">
        <v>3899</v>
      </c>
      <c r="N36" s="284">
        <v>41913</v>
      </c>
      <c r="O36" s="284">
        <v>139841</v>
      </c>
      <c r="P36" s="284">
        <v>68230</v>
      </c>
      <c r="Q36" s="284">
        <v>27292</v>
      </c>
      <c r="R36" s="284">
        <v>54472</v>
      </c>
      <c r="S36" s="284">
        <v>27260</v>
      </c>
      <c r="T36" s="284">
        <v>10367</v>
      </c>
      <c r="U36" s="284">
        <v>39310</v>
      </c>
      <c r="V36" s="284">
        <v>0</v>
      </c>
      <c r="W36" s="284">
        <v>0</v>
      </c>
      <c r="X36" s="284">
        <v>0</v>
      </c>
      <c r="Y36" s="284">
        <v>0</v>
      </c>
      <c r="Z36" s="284">
        <v>92185</v>
      </c>
      <c r="AA36" s="284">
        <v>61457</v>
      </c>
      <c r="AB36" s="284"/>
      <c r="AC36" s="284"/>
      <c r="AD36" s="284">
        <v>0</v>
      </c>
      <c r="AE36" s="284"/>
      <c r="AF36" s="281">
        <v>0</v>
      </c>
      <c r="AG36" s="283">
        <v>42</v>
      </c>
      <c r="AH36" s="283">
        <v>20</v>
      </c>
      <c r="AI36" s="284">
        <v>145367</v>
      </c>
      <c r="AJ36" s="284">
        <f>K36+M36+N36+O36+P36+Q36+R36+S36+T36+U36+V36+W36+Z36+AA36+AB36+AC36+AE36+AI36+AD36</f>
        <v>906536</v>
      </c>
      <c r="AK36" s="287">
        <v>39797</v>
      </c>
      <c r="AL36" s="287">
        <v>40908</v>
      </c>
      <c r="AM36" s="335"/>
    </row>
    <row r="37" spans="1:39">
      <c r="A37" s="280" t="s">
        <v>243</v>
      </c>
      <c r="B37" s="281" t="s">
        <v>76</v>
      </c>
      <c r="C37" s="281" t="s">
        <v>83</v>
      </c>
      <c r="D37" s="282" t="s">
        <v>246</v>
      </c>
      <c r="E37" s="281" t="s">
        <v>183</v>
      </c>
      <c r="F37" s="283">
        <v>15</v>
      </c>
      <c r="G37" s="283" t="s">
        <v>250</v>
      </c>
      <c r="H37" s="283" t="s">
        <v>238</v>
      </c>
      <c r="I37" s="283" t="s">
        <v>118</v>
      </c>
      <c r="J37" s="283" t="s">
        <v>121</v>
      </c>
      <c r="K37" s="284">
        <v>167270</v>
      </c>
      <c r="L37" s="290">
        <v>3</v>
      </c>
      <c r="M37" s="284">
        <v>10036</v>
      </c>
      <c r="N37" s="284">
        <v>35963</v>
      </c>
      <c r="O37" s="284">
        <v>84846</v>
      </c>
      <c r="P37" s="284">
        <v>58545</v>
      </c>
      <c r="Q37" s="284">
        <v>23418</v>
      </c>
      <c r="R37" s="284">
        <v>46534</v>
      </c>
      <c r="S37" s="284">
        <v>15939</v>
      </c>
      <c r="T37" s="284">
        <v>5997</v>
      </c>
      <c r="U37" s="284">
        <v>39310</v>
      </c>
      <c r="V37" s="284">
        <v>0</v>
      </c>
      <c r="W37" s="284">
        <v>0</v>
      </c>
      <c r="X37" s="284">
        <v>0</v>
      </c>
      <c r="Y37" s="284">
        <v>0</v>
      </c>
      <c r="Z37" s="284">
        <v>72695</v>
      </c>
      <c r="AA37" s="284">
        <v>48464</v>
      </c>
      <c r="AB37" s="284"/>
      <c r="AC37" s="284"/>
      <c r="AD37" s="284"/>
      <c r="AE37" s="284"/>
      <c r="AF37" s="284">
        <v>0</v>
      </c>
      <c r="AG37" s="283">
        <v>39</v>
      </c>
      <c r="AH37" s="283">
        <v>0</v>
      </c>
      <c r="AI37" s="284">
        <v>64688</v>
      </c>
      <c r="AJ37" s="284">
        <f t="shared" ref="AJ37" si="3">K37+M37+N37+O37+P37+Q37+R37+S37+T37+U37+V37+W37+Z37+AA37+AB37+AC37+AE37+AI37</f>
        <v>673705</v>
      </c>
      <c r="AK37" s="287">
        <v>37987</v>
      </c>
      <c r="AL37" s="287">
        <v>40908</v>
      </c>
      <c r="AM37" s="335"/>
    </row>
    <row r="38" spans="1:39">
      <c r="A38" s="280" t="s">
        <v>34</v>
      </c>
      <c r="B38" s="281" t="s">
        <v>107</v>
      </c>
      <c r="C38" s="281" t="s">
        <v>108</v>
      </c>
      <c r="D38" s="282" t="s">
        <v>247</v>
      </c>
      <c r="E38" s="281" t="s">
        <v>184</v>
      </c>
      <c r="F38" s="283">
        <v>15</v>
      </c>
      <c r="G38" s="283" t="s">
        <v>251</v>
      </c>
      <c r="H38" s="283" t="s">
        <v>238</v>
      </c>
      <c r="I38" s="283" t="s">
        <v>118</v>
      </c>
      <c r="J38" s="283" t="s">
        <v>121</v>
      </c>
      <c r="K38" s="284">
        <v>167270</v>
      </c>
      <c r="L38" s="290">
        <v>3</v>
      </c>
      <c r="M38" s="284">
        <v>10036</v>
      </c>
      <c r="N38" s="284">
        <v>35963</v>
      </c>
      <c r="O38" s="284">
        <v>84846</v>
      </c>
      <c r="P38" s="284">
        <v>58545</v>
      </c>
      <c r="Q38" s="284">
        <v>23418</v>
      </c>
      <c r="R38" s="284">
        <v>46534</v>
      </c>
      <c r="S38" s="284">
        <v>15939</v>
      </c>
      <c r="T38" s="284">
        <v>5997</v>
      </c>
      <c r="U38" s="284">
        <v>39310</v>
      </c>
      <c r="V38" s="284">
        <v>0</v>
      </c>
      <c r="W38" s="284">
        <v>6400</v>
      </c>
      <c r="X38" s="284">
        <v>0</v>
      </c>
      <c r="Y38" s="284">
        <v>0</v>
      </c>
      <c r="Z38" s="284">
        <v>72695</v>
      </c>
      <c r="AA38" s="284">
        <v>48464</v>
      </c>
      <c r="AB38" s="284">
        <v>0</v>
      </c>
      <c r="AC38" s="284"/>
      <c r="AD38" s="284">
        <v>0</v>
      </c>
      <c r="AE38" s="284"/>
      <c r="AF38" s="281">
        <v>0</v>
      </c>
      <c r="AG38" s="283"/>
      <c r="AH38" s="283"/>
      <c r="AI38" s="284">
        <v>0</v>
      </c>
      <c r="AJ38" s="284">
        <f>K38+M38+N38+O38+P38+Q38+R38+S38+T38+U38+V38+W38+Z38+AA38+AB38+AC38+AE38+AI38+AD38</f>
        <v>615417</v>
      </c>
      <c r="AK38" s="287">
        <v>38718</v>
      </c>
      <c r="AL38" s="287">
        <v>40908</v>
      </c>
      <c r="AM38" s="335"/>
    </row>
    <row r="39" spans="1:39" ht="15.75" thickBot="1">
      <c r="A39" s="336" t="s">
        <v>34</v>
      </c>
      <c r="B39" s="293" t="s">
        <v>257</v>
      </c>
      <c r="C39" s="293" t="s">
        <v>258</v>
      </c>
      <c r="D39" s="293" t="s">
        <v>259</v>
      </c>
      <c r="E39" s="293" t="s">
        <v>260</v>
      </c>
      <c r="F39" s="337">
        <v>13</v>
      </c>
      <c r="G39" s="337" t="s">
        <v>261</v>
      </c>
      <c r="H39" s="337" t="s">
        <v>262</v>
      </c>
      <c r="I39" s="337" t="s">
        <v>118</v>
      </c>
      <c r="J39" s="337" t="s">
        <v>121</v>
      </c>
      <c r="K39" s="338">
        <v>97472</v>
      </c>
      <c r="L39" s="339">
        <v>0</v>
      </c>
      <c r="M39" s="338">
        <v>0</v>
      </c>
      <c r="N39" s="338">
        <v>20956</v>
      </c>
      <c r="O39" s="338">
        <v>69921</v>
      </c>
      <c r="P39" s="338">
        <v>34115</v>
      </c>
      <c r="Q39" s="338">
        <v>13646</v>
      </c>
      <c r="R39" s="338">
        <v>27236</v>
      </c>
      <c r="S39" s="338">
        <v>13630</v>
      </c>
      <c r="T39" s="338">
        <v>5184</v>
      </c>
      <c r="U39" s="338">
        <v>19655</v>
      </c>
      <c r="V39" s="338">
        <v>0</v>
      </c>
      <c r="W39" s="338">
        <v>0</v>
      </c>
      <c r="X39" s="338">
        <v>0</v>
      </c>
      <c r="Y39" s="338">
        <v>0</v>
      </c>
      <c r="Z39" s="338"/>
      <c r="AA39" s="338"/>
      <c r="AB39" s="338">
        <v>0</v>
      </c>
      <c r="AC39" s="338">
        <v>0</v>
      </c>
      <c r="AD39" s="338">
        <v>0</v>
      </c>
      <c r="AE39" s="338">
        <v>0</v>
      </c>
      <c r="AF39" s="293">
        <v>0</v>
      </c>
      <c r="AG39" s="340">
        <v>29</v>
      </c>
      <c r="AH39" s="340">
        <v>11</v>
      </c>
      <c r="AI39" s="338">
        <v>92948</v>
      </c>
      <c r="AJ39" s="295">
        <f>K39+M39+N39+O39+P39+Q39+R39+S39+T39+U39+V39+W39+Z39+AA39+AB39+AC39+AE39+AI39+AD39</f>
        <v>394763</v>
      </c>
      <c r="AK39" s="341">
        <v>40909</v>
      </c>
      <c r="AL39" s="341">
        <v>41274</v>
      </c>
      <c r="AM39" s="342" t="s">
        <v>263</v>
      </c>
    </row>
  </sheetData>
  <mergeCells count="6">
    <mergeCell ref="A4:AM4"/>
    <mergeCell ref="L5:M5"/>
    <mergeCell ref="AH5:AJ5"/>
    <mergeCell ref="A31:AM31"/>
    <mergeCell ref="L33:M33"/>
    <mergeCell ref="AG33:AI33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2:AM47"/>
  <sheetViews>
    <sheetView workbookViewId="0">
      <selection activeCell="A3" sqref="A3:AM46"/>
    </sheetView>
  </sheetViews>
  <sheetFormatPr baseColWidth="10" defaultRowHeight="15"/>
  <cols>
    <col min="3" max="3" width="15.42578125" customWidth="1"/>
    <col min="7" max="7" width="13" customWidth="1"/>
    <col min="14" max="14" width="14" customWidth="1"/>
    <col min="15" max="15" width="13.7109375" customWidth="1"/>
    <col min="20" max="20" width="13.7109375" customWidth="1"/>
    <col min="33" max="33" width="13.42578125" customWidth="1"/>
    <col min="36" max="36" width="13.42578125" customWidth="1"/>
    <col min="37" max="37" width="12.7109375" customWidth="1"/>
  </cols>
  <sheetData>
    <row r="2" spans="1:39" ht="15.75" thickBot="1"/>
    <row r="3" spans="1:39" ht="21.75" thickBot="1">
      <c r="A3" s="379"/>
      <c r="B3" s="379"/>
      <c r="C3" s="432" t="s">
        <v>289</v>
      </c>
      <c r="D3" s="433">
        <v>2012</v>
      </c>
      <c r="E3" s="434"/>
      <c r="F3" s="383"/>
      <c r="G3" s="383"/>
      <c r="H3" s="379"/>
    </row>
    <row r="4" spans="1:39" ht="21.75" thickBot="1">
      <c r="A4" s="479" t="s">
        <v>254</v>
      </c>
      <c r="B4" s="464"/>
      <c r="C4" s="464"/>
      <c r="D4" s="464"/>
      <c r="E4" s="464"/>
      <c r="F4" s="464"/>
      <c r="G4" s="464"/>
      <c r="H4" s="464"/>
      <c r="I4" s="464"/>
      <c r="J4" s="464"/>
      <c r="K4" s="464"/>
      <c r="L4" s="464"/>
      <c r="M4" s="464"/>
      <c r="N4" s="464"/>
      <c r="O4" s="464"/>
      <c r="P4" s="464"/>
      <c r="Q4" s="464"/>
      <c r="R4" s="464"/>
      <c r="S4" s="464"/>
      <c r="T4" s="464"/>
      <c r="U4" s="464"/>
      <c r="V4" s="464"/>
      <c r="W4" s="464"/>
      <c r="X4" s="464"/>
      <c r="Y4" s="464"/>
      <c r="Z4" s="464"/>
      <c r="AA4" s="464"/>
      <c r="AB4" s="464"/>
      <c r="AC4" s="464"/>
      <c r="AD4" s="464"/>
      <c r="AE4" s="464"/>
      <c r="AF4" s="464"/>
      <c r="AG4" s="464"/>
      <c r="AH4" s="464"/>
      <c r="AI4" s="464"/>
      <c r="AJ4" s="464"/>
      <c r="AK4" s="474"/>
      <c r="AL4" s="464"/>
      <c r="AM4" s="464"/>
    </row>
    <row r="5" spans="1:39">
      <c r="A5" s="143" t="s">
        <v>204</v>
      </c>
      <c r="B5" s="396" t="s">
        <v>49</v>
      </c>
      <c r="C5" s="145" t="s">
        <v>49</v>
      </c>
      <c r="D5" s="146" t="s">
        <v>206</v>
      </c>
      <c r="E5" s="147" t="s">
        <v>205</v>
      </c>
      <c r="F5" s="148" t="s">
        <v>1</v>
      </c>
      <c r="G5" s="148" t="s">
        <v>222</v>
      </c>
      <c r="H5" s="396" t="s">
        <v>232</v>
      </c>
      <c r="I5" s="149" t="s">
        <v>117</v>
      </c>
      <c r="J5" s="149" t="s">
        <v>119</v>
      </c>
      <c r="K5" s="397" t="s">
        <v>46</v>
      </c>
      <c r="L5" s="480" t="s">
        <v>3</v>
      </c>
      <c r="M5" s="481"/>
      <c r="N5" s="148" t="s">
        <v>6</v>
      </c>
      <c r="O5" s="148" t="s">
        <v>7</v>
      </c>
      <c r="P5" s="148" t="s">
        <v>8</v>
      </c>
      <c r="Q5" s="148" t="s">
        <v>9</v>
      </c>
      <c r="R5" s="148" t="s">
        <v>10</v>
      </c>
      <c r="S5" s="396" t="s">
        <v>11</v>
      </c>
      <c r="T5" s="143" t="s">
        <v>12</v>
      </c>
      <c r="U5" s="148" t="s">
        <v>144</v>
      </c>
      <c r="V5" s="153" t="s">
        <v>20</v>
      </c>
      <c r="W5" s="148" t="s">
        <v>38</v>
      </c>
      <c r="X5" s="154" t="s">
        <v>14</v>
      </c>
      <c r="Y5" s="154" t="s">
        <v>15</v>
      </c>
      <c r="Z5" s="154" t="s">
        <v>155</v>
      </c>
      <c r="AA5" s="148" t="s">
        <v>157</v>
      </c>
      <c r="AB5" s="148" t="s">
        <v>282</v>
      </c>
      <c r="AC5" s="148" t="s">
        <v>130</v>
      </c>
      <c r="AD5" s="148" t="s">
        <v>151</v>
      </c>
      <c r="AE5" s="148" t="s">
        <v>272</v>
      </c>
      <c r="AF5" s="148" t="s">
        <v>274</v>
      </c>
      <c r="AG5" s="148" t="s">
        <v>48</v>
      </c>
      <c r="AH5" s="480" t="s">
        <v>17</v>
      </c>
      <c r="AI5" s="482"/>
      <c r="AJ5" s="482"/>
      <c r="AK5" s="155" t="s">
        <v>18</v>
      </c>
      <c r="AL5" s="156" t="s">
        <v>124</v>
      </c>
      <c r="AM5" s="156" t="s">
        <v>126</v>
      </c>
    </row>
    <row r="6" spans="1:39" ht="15.75" thickBot="1">
      <c r="A6" s="158"/>
      <c r="B6" s="159" t="s">
        <v>50</v>
      </c>
      <c r="C6" s="160" t="s">
        <v>51</v>
      </c>
      <c r="D6" s="232"/>
      <c r="E6" s="162"/>
      <c r="F6" s="163"/>
      <c r="G6" s="164" t="s">
        <v>223</v>
      </c>
      <c r="H6" s="165" t="s">
        <v>233</v>
      </c>
      <c r="I6" s="166"/>
      <c r="J6" s="166" t="s">
        <v>120</v>
      </c>
      <c r="K6" s="167" t="s">
        <v>47</v>
      </c>
      <c r="L6" s="168" t="s">
        <v>4</v>
      </c>
      <c r="M6" s="168" t="s">
        <v>5</v>
      </c>
      <c r="N6" s="163"/>
      <c r="O6" s="163"/>
      <c r="P6" s="163"/>
      <c r="Q6" s="163"/>
      <c r="R6" s="163"/>
      <c r="S6" s="165"/>
      <c r="T6" s="158"/>
      <c r="U6" s="163"/>
      <c r="V6" s="169" t="s">
        <v>21</v>
      </c>
      <c r="W6" s="164" t="s">
        <v>39</v>
      </c>
      <c r="X6" s="163"/>
      <c r="Y6" s="164">
        <v>19803</v>
      </c>
      <c r="Z6" s="164" t="s">
        <v>156</v>
      </c>
      <c r="AA6" s="164" t="s">
        <v>158</v>
      </c>
      <c r="AB6" s="164" t="s">
        <v>283</v>
      </c>
      <c r="AC6" s="164" t="s">
        <v>129</v>
      </c>
      <c r="AD6" s="164"/>
      <c r="AE6" s="164"/>
      <c r="AF6" s="164" t="s">
        <v>273</v>
      </c>
      <c r="AG6" s="164" t="s">
        <v>123</v>
      </c>
      <c r="AH6" s="170">
        <v>0.25</v>
      </c>
      <c r="AI6" s="170">
        <v>0.5</v>
      </c>
      <c r="AJ6" s="171" t="s">
        <v>5</v>
      </c>
      <c r="AK6" s="166"/>
      <c r="AL6" s="173" t="s">
        <v>125</v>
      </c>
      <c r="AM6" s="173" t="s">
        <v>127</v>
      </c>
    </row>
    <row r="7" spans="1:39">
      <c r="A7" s="12" t="s">
        <v>22</v>
      </c>
      <c r="B7" s="29" t="s">
        <v>53</v>
      </c>
      <c r="C7" s="29" t="s">
        <v>54</v>
      </c>
      <c r="D7" s="400" t="s">
        <v>207</v>
      </c>
      <c r="E7" s="13" t="s">
        <v>165</v>
      </c>
      <c r="F7" s="13">
        <v>6</v>
      </c>
      <c r="G7" s="13" t="s">
        <v>22</v>
      </c>
      <c r="H7" s="13" t="s">
        <v>56</v>
      </c>
      <c r="I7" s="13" t="s">
        <v>118</v>
      </c>
      <c r="J7" s="13" t="s">
        <v>121</v>
      </c>
      <c r="K7" s="14">
        <v>365211</v>
      </c>
      <c r="L7" s="15">
        <v>13</v>
      </c>
      <c r="M7" s="14">
        <v>94955</v>
      </c>
      <c r="N7" s="14">
        <v>78520</v>
      </c>
      <c r="O7" s="14">
        <v>1007510</v>
      </c>
      <c r="P7" s="14">
        <v>127824</v>
      </c>
      <c r="Q7" s="14">
        <v>51130</v>
      </c>
      <c r="R7" s="14">
        <v>15084</v>
      </c>
      <c r="S7" s="14">
        <v>195453</v>
      </c>
      <c r="T7" s="14">
        <v>74483</v>
      </c>
      <c r="U7" s="14">
        <v>0</v>
      </c>
      <c r="V7" s="14">
        <v>0</v>
      </c>
      <c r="W7" s="14"/>
      <c r="X7" s="14">
        <v>0</v>
      </c>
      <c r="Y7" s="14"/>
      <c r="Z7" s="19">
        <v>0</v>
      </c>
      <c r="AA7" s="19">
        <v>0</v>
      </c>
      <c r="AB7" s="14">
        <v>0</v>
      </c>
      <c r="AC7" s="14">
        <v>0</v>
      </c>
      <c r="AD7" s="14">
        <v>0</v>
      </c>
      <c r="AE7" s="14">
        <v>0</v>
      </c>
      <c r="AF7" s="14">
        <v>0</v>
      </c>
      <c r="AG7" s="14">
        <v>1372721</v>
      </c>
      <c r="AH7" s="16"/>
      <c r="AI7" s="16"/>
      <c r="AJ7" s="14"/>
      <c r="AK7" s="14">
        <f t="shared" ref="AK7" si="0">K7+M7+N7+O7+P7+Q7+R7+S7+T7+U7+V7+X7+Y7+AA7+AC7+AJ7+AG7+AD7+Z7</f>
        <v>3382891</v>
      </c>
      <c r="AL7" s="49">
        <v>39788</v>
      </c>
      <c r="AM7" s="39" t="s">
        <v>136</v>
      </c>
    </row>
    <row r="8" spans="1:39">
      <c r="A8" s="17" t="s">
        <v>23</v>
      </c>
      <c r="B8" s="23" t="s">
        <v>57</v>
      </c>
      <c r="C8" s="23" t="s">
        <v>58</v>
      </c>
      <c r="D8" s="401" t="s">
        <v>208</v>
      </c>
      <c r="E8" s="18" t="s">
        <v>166</v>
      </c>
      <c r="F8" s="18">
        <v>8</v>
      </c>
      <c r="G8" s="18" t="s">
        <v>224</v>
      </c>
      <c r="H8" s="18" t="s">
        <v>59</v>
      </c>
      <c r="I8" s="18" t="s">
        <v>118</v>
      </c>
      <c r="J8" s="18" t="s">
        <v>121</v>
      </c>
      <c r="K8" s="19">
        <v>290658</v>
      </c>
      <c r="L8" s="20">
        <v>4</v>
      </c>
      <c r="M8" s="19">
        <v>23253</v>
      </c>
      <c r="N8" s="19">
        <v>62491</v>
      </c>
      <c r="O8" s="19">
        <v>580111</v>
      </c>
      <c r="P8" s="19">
        <v>101730</v>
      </c>
      <c r="Q8" s="19">
        <v>40692</v>
      </c>
      <c r="R8" s="19">
        <v>15084</v>
      </c>
      <c r="S8" s="19">
        <v>102802</v>
      </c>
      <c r="T8" s="19">
        <v>42383</v>
      </c>
      <c r="U8" s="19">
        <v>23793</v>
      </c>
      <c r="V8" s="19">
        <v>0</v>
      </c>
      <c r="W8" s="19"/>
      <c r="X8" s="19">
        <v>261231</v>
      </c>
      <c r="Y8" s="19">
        <v>174154</v>
      </c>
      <c r="Z8" s="19">
        <v>0</v>
      </c>
      <c r="AA8" s="19">
        <v>0</v>
      </c>
      <c r="AB8" s="19">
        <v>0</v>
      </c>
      <c r="AC8" s="19">
        <v>0</v>
      </c>
      <c r="AD8" s="19">
        <v>0</v>
      </c>
      <c r="AE8" s="19">
        <v>0</v>
      </c>
      <c r="AF8" s="19">
        <v>0</v>
      </c>
      <c r="AG8" s="19">
        <v>0</v>
      </c>
      <c r="AH8" s="21"/>
      <c r="AI8" s="21"/>
      <c r="AJ8" s="19"/>
      <c r="AK8" s="19">
        <f>K8+M8+N8+O8+P8+Q8+R8+S8+T8+U8+V8+X8+Y8+AA8+AC8+AJ8+AG8+AD8+Z8+AF8+AE8</f>
        <v>1718382</v>
      </c>
      <c r="AL8" s="40">
        <v>37622</v>
      </c>
      <c r="AM8" s="55" t="s">
        <v>136</v>
      </c>
    </row>
    <row r="9" spans="1:39">
      <c r="A9" s="17" t="s">
        <v>23</v>
      </c>
      <c r="B9" s="23" t="s">
        <v>64</v>
      </c>
      <c r="C9" s="23" t="s">
        <v>65</v>
      </c>
      <c r="D9" s="401" t="s">
        <v>209</v>
      </c>
      <c r="E9" s="18" t="s">
        <v>167</v>
      </c>
      <c r="F9" s="18">
        <v>10</v>
      </c>
      <c r="G9" s="18" t="s">
        <v>26</v>
      </c>
      <c r="H9" s="18" t="s">
        <v>231</v>
      </c>
      <c r="I9" s="18" t="s">
        <v>118</v>
      </c>
      <c r="J9" s="18" t="s">
        <v>121</v>
      </c>
      <c r="K9" s="19">
        <v>245556</v>
      </c>
      <c r="L9" s="20">
        <v>4</v>
      </c>
      <c r="M9" s="19">
        <v>19644</v>
      </c>
      <c r="N9" s="19">
        <v>52795</v>
      </c>
      <c r="O9" s="19">
        <v>336933</v>
      </c>
      <c r="P9" s="19">
        <v>85945</v>
      </c>
      <c r="Q9" s="19">
        <v>34378</v>
      </c>
      <c r="R9" s="19">
        <v>15084</v>
      </c>
      <c r="S9" s="19">
        <v>58574</v>
      </c>
      <c r="T9" s="19">
        <v>24163</v>
      </c>
      <c r="U9" s="19">
        <v>23793</v>
      </c>
      <c r="V9" s="19">
        <v>0</v>
      </c>
      <c r="W9" s="19"/>
      <c r="X9" s="19">
        <v>0</v>
      </c>
      <c r="Y9" s="19">
        <v>0</v>
      </c>
      <c r="Z9" s="19">
        <v>0</v>
      </c>
      <c r="AA9" s="19">
        <v>0</v>
      </c>
      <c r="AB9" s="19">
        <v>0</v>
      </c>
      <c r="AC9" s="19">
        <v>0</v>
      </c>
      <c r="AD9" s="19">
        <v>0</v>
      </c>
      <c r="AE9" s="19">
        <v>0</v>
      </c>
      <c r="AF9" s="19">
        <v>0</v>
      </c>
      <c r="AG9" s="19">
        <v>0</v>
      </c>
      <c r="AH9" s="21">
        <v>14</v>
      </c>
      <c r="AI9" s="21">
        <v>3</v>
      </c>
      <c r="AJ9" s="19">
        <v>67446</v>
      </c>
      <c r="AK9" s="19">
        <f t="shared" ref="AK9:AK14" si="1">K9+M9+N9+O9+P9+Q9+R9+S9+T9+U9+V9+X9+Y9+AA9+AC9+AJ9+AG9+AD9+Z9+AF9</f>
        <v>964311</v>
      </c>
      <c r="AL9" s="40">
        <v>37622</v>
      </c>
      <c r="AM9" s="55" t="s">
        <v>136</v>
      </c>
    </row>
    <row r="10" spans="1:39">
      <c r="A10" s="17" t="s">
        <v>23</v>
      </c>
      <c r="B10" s="23" t="s">
        <v>68</v>
      </c>
      <c r="C10" s="23" t="s">
        <v>69</v>
      </c>
      <c r="D10" s="401" t="s">
        <v>210</v>
      </c>
      <c r="E10" s="18" t="s">
        <v>168</v>
      </c>
      <c r="F10" s="18">
        <v>10</v>
      </c>
      <c r="G10" s="18" t="s">
        <v>27</v>
      </c>
      <c r="H10" s="18" t="s">
        <v>56</v>
      </c>
      <c r="I10" s="18" t="s">
        <v>118</v>
      </c>
      <c r="J10" s="18" t="s">
        <v>121</v>
      </c>
      <c r="K10" s="19">
        <v>245556</v>
      </c>
      <c r="L10" s="20">
        <v>0</v>
      </c>
      <c r="M10" s="19">
        <v>0</v>
      </c>
      <c r="N10" s="19">
        <v>52795</v>
      </c>
      <c r="O10" s="19">
        <v>336933</v>
      </c>
      <c r="P10" s="19">
        <v>85945</v>
      </c>
      <c r="Q10" s="19">
        <v>34378</v>
      </c>
      <c r="R10" s="19">
        <v>15084</v>
      </c>
      <c r="S10" s="19">
        <v>58574</v>
      </c>
      <c r="T10" s="19">
        <v>24163</v>
      </c>
      <c r="U10" s="19">
        <v>23793</v>
      </c>
      <c r="V10" s="19">
        <v>0</v>
      </c>
      <c r="W10" s="19"/>
      <c r="X10" s="19">
        <v>0</v>
      </c>
      <c r="Y10" s="19">
        <v>0</v>
      </c>
      <c r="Z10" s="19">
        <v>0</v>
      </c>
      <c r="AA10" s="19">
        <v>0</v>
      </c>
      <c r="AB10" s="19">
        <v>0</v>
      </c>
      <c r="AC10" s="19">
        <v>0</v>
      </c>
      <c r="AD10" s="19">
        <v>0</v>
      </c>
      <c r="AE10" s="19">
        <v>0</v>
      </c>
      <c r="AF10" s="19">
        <v>0</v>
      </c>
      <c r="AG10" s="19">
        <v>0</v>
      </c>
      <c r="AH10" s="21"/>
      <c r="AI10" s="21"/>
      <c r="AJ10" s="19"/>
      <c r="AK10" s="19">
        <f>K10+M10+N10+O10+P10+Q10+R10+S10+T10+U10+V10+X10+Y10+AA10+AC10+AJ10+AG10+AD10+Z10+AF10+AE10</f>
        <v>877221</v>
      </c>
      <c r="AL10" s="40">
        <v>40560</v>
      </c>
      <c r="AM10" s="55" t="s">
        <v>136</v>
      </c>
    </row>
    <row r="11" spans="1:39">
      <c r="A11" s="17" t="s">
        <v>23</v>
      </c>
      <c r="B11" s="23" t="s">
        <v>71</v>
      </c>
      <c r="C11" s="23" t="s">
        <v>72</v>
      </c>
      <c r="D11" s="401" t="s">
        <v>211</v>
      </c>
      <c r="E11" s="18" t="s">
        <v>169</v>
      </c>
      <c r="F11" s="18">
        <v>10</v>
      </c>
      <c r="G11" s="18" t="s">
        <v>28</v>
      </c>
      <c r="H11" s="18" t="s">
        <v>234</v>
      </c>
      <c r="I11" s="18" t="s">
        <v>118</v>
      </c>
      <c r="J11" s="18" t="s">
        <v>121</v>
      </c>
      <c r="K11" s="19">
        <v>245556</v>
      </c>
      <c r="L11" s="20">
        <v>8</v>
      </c>
      <c r="M11" s="19">
        <v>39289</v>
      </c>
      <c r="N11" s="19">
        <v>52795</v>
      </c>
      <c r="O11" s="19">
        <v>336933</v>
      </c>
      <c r="P11" s="19">
        <v>85945</v>
      </c>
      <c r="Q11" s="19">
        <v>34378</v>
      </c>
      <c r="R11" s="19">
        <v>15084</v>
      </c>
      <c r="S11" s="19">
        <v>58574</v>
      </c>
      <c r="T11" s="19">
        <v>24163</v>
      </c>
      <c r="U11" s="19">
        <v>23793</v>
      </c>
      <c r="V11" s="19">
        <v>0</v>
      </c>
      <c r="W11" s="19"/>
      <c r="X11" s="19">
        <v>0</v>
      </c>
      <c r="Y11" s="19"/>
      <c r="Z11" s="19">
        <v>0</v>
      </c>
      <c r="AA11" s="19">
        <v>0</v>
      </c>
      <c r="AB11" s="19">
        <v>0</v>
      </c>
      <c r="AC11" s="19">
        <v>0</v>
      </c>
      <c r="AD11" s="19">
        <v>0</v>
      </c>
      <c r="AE11" s="19">
        <v>0</v>
      </c>
      <c r="AF11" s="19">
        <v>0</v>
      </c>
      <c r="AG11" s="19">
        <v>0</v>
      </c>
      <c r="AH11" s="21">
        <v>24</v>
      </c>
      <c r="AI11" s="21">
        <v>6</v>
      </c>
      <c r="AJ11" s="19">
        <v>119564</v>
      </c>
      <c r="AK11" s="19">
        <f>K11+M11+N11+O11+P11+Q11+R11+S11+T11+U11+V11+X11+Y11+AA11+AC11+AJ11+AG11+AD11+Z11+AF11+AE11</f>
        <v>1036074</v>
      </c>
      <c r="AL11" s="40">
        <v>34700</v>
      </c>
      <c r="AM11" s="55" t="s">
        <v>136</v>
      </c>
    </row>
    <row r="12" spans="1:39">
      <c r="A12" s="17" t="s">
        <v>29</v>
      </c>
      <c r="B12" s="23" t="s">
        <v>75</v>
      </c>
      <c r="C12" s="23" t="s">
        <v>76</v>
      </c>
      <c r="D12" s="401" t="s">
        <v>212</v>
      </c>
      <c r="E12" s="18" t="s">
        <v>170</v>
      </c>
      <c r="F12" s="18">
        <v>11</v>
      </c>
      <c r="G12" s="18" t="s">
        <v>225</v>
      </c>
      <c r="H12" s="18" t="s">
        <v>231</v>
      </c>
      <c r="I12" s="18" t="s">
        <v>118</v>
      </c>
      <c r="J12" s="18" t="s">
        <v>121</v>
      </c>
      <c r="K12" s="19">
        <v>227316</v>
      </c>
      <c r="L12" s="20">
        <v>4</v>
      </c>
      <c r="M12" s="19">
        <v>18185</v>
      </c>
      <c r="N12" s="19">
        <v>48873</v>
      </c>
      <c r="O12" s="19">
        <v>254591</v>
      </c>
      <c r="P12" s="19">
        <v>79561</v>
      </c>
      <c r="Q12" s="19">
        <v>31824</v>
      </c>
      <c r="R12" s="19">
        <v>15084</v>
      </c>
      <c r="S12" s="19">
        <v>43658</v>
      </c>
      <c r="T12" s="19">
        <v>17985</v>
      </c>
      <c r="U12" s="19">
        <v>23793</v>
      </c>
      <c r="V12" s="19">
        <v>0</v>
      </c>
      <c r="W12" s="19"/>
      <c r="X12" s="19">
        <v>0</v>
      </c>
      <c r="Y12" s="19">
        <v>0</v>
      </c>
      <c r="Z12" s="19">
        <v>0</v>
      </c>
      <c r="AA12" s="19">
        <v>0</v>
      </c>
      <c r="AB12" s="19">
        <v>0</v>
      </c>
      <c r="AC12" s="19">
        <v>0</v>
      </c>
      <c r="AD12" s="19">
        <v>0</v>
      </c>
      <c r="AE12" s="19">
        <v>0</v>
      </c>
      <c r="AF12" s="19">
        <v>0</v>
      </c>
      <c r="AG12" s="19">
        <v>0</v>
      </c>
      <c r="AH12" s="21"/>
      <c r="AI12" s="21"/>
      <c r="AJ12" s="19"/>
      <c r="AK12" s="19">
        <f t="shared" si="1"/>
        <v>760870</v>
      </c>
      <c r="AL12" s="40">
        <v>37641</v>
      </c>
      <c r="AM12" s="55" t="s">
        <v>136</v>
      </c>
    </row>
    <row r="13" spans="1:39">
      <c r="A13" s="17" t="s">
        <v>29</v>
      </c>
      <c r="B13" s="23" t="s">
        <v>78</v>
      </c>
      <c r="C13" s="23" t="s">
        <v>79</v>
      </c>
      <c r="D13" s="401" t="s">
        <v>213</v>
      </c>
      <c r="E13" s="18" t="s">
        <v>171</v>
      </c>
      <c r="F13" s="18">
        <v>11</v>
      </c>
      <c r="G13" s="18" t="s">
        <v>226</v>
      </c>
      <c r="H13" s="18" t="s">
        <v>229</v>
      </c>
      <c r="I13" s="18" t="s">
        <v>118</v>
      </c>
      <c r="J13" s="18" t="s">
        <v>121</v>
      </c>
      <c r="K13" s="19">
        <v>227316</v>
      </c>
      <c r="L13" s="20">
        <v>15</v>
      </c>
      <c r="M13" s="19">
        <v>68195</v>
      </c>
      <c r="N13" s="19">
        <v>48873</v>
      </c>
      <c r="O13" s="19">
        <v>254591</v>
      </c>
      <c r="P13" s="19">
        <v>79561</v>
      </c>
      <c r="Q13" s="19">
        <v>31824</v>
      </c>
      <c r="R13" s="19">
        <v>15084</v>
      </c>
      <c r="S13" s="19">
        <v>43658</v>
      </c>
      <c r="T13" s="19">
        <v>17985</v>
      </c>
      <c r="U13" s="19">
        <v>23793</v>
      </c>
      <c r="V13" s="19">
        <v>13620</v>
      </c>
      <c r="W13" s="19"/>
      <c r="X13" s="19">
        <v>0</v>
      </c>
      <c r="Y13" s="19">
        <v>0</v>
      </c>
      <c r="Z13" s="19">
        <v>0</v>
      </c>
      <c r="AA13" s="19">
        <v>0</v>
      </c>
      <c r="AB13" s="19">
        <v>0</v>
      </c>
      <c r="AC13" s="19">
        <v>0</v>
      </c>
      <c r="AD13" s="19">
        <v>0</v>
      </c>
      <c r="AE13" s="19">
        <v>0</v>
      </c>
      <c r="AF13" s="19">
        <v>0</v>
      </c>
      <c r="AG13" s="19">
        <v>0</v>
      </c>
      <c r="AH13" s="21">
        <v>12</v>
      </c>
      <c r="AI13" s="21">
        <v>15</v>
      </c>
      <c r="AJ13" s="19">
        <v>95113</v>
      </c>
      <c r="AK13" s="19">
        <f>K13+M13+N13+O13+P13+Q13+R13+S13+T13+U13+V13+X13+Y13+AA13+AC13+AJ13+AG13+AD13+Z13+AF13+AE13</f>
        <v>919613</v>
      </c>
      <c r="AL13" s="40">
        <v>29587</v>
      </c>
      <c r="AM13" s="55" t="s">
        <v>136</v>
      </c>
    </row>
    <row r="14" spans="1:39">
      <c r="A14" s="17" t="s">
        <v>32</v>
      </c>
      <c r="B14" s="23" t="s">
        <v>82</v>
      </c>
      <c r="C14" s="23" t="s">
        <v>83</v>
      </c>
      <c r="D14" s="401" t="s">
        <v>214</v>
      </c>
      <c r="E14" s="18" t="s">
        <v>172</v>
      </c>
      <c r="F14" s="18">
        <v>13</v>
      </c>
      <c r="G14" s="18" t="s">
        <v>235</v>
      </c>
      <c r="H14" s="18" t="s">
        <v>240</v>
      </c>
      <c r="I14" s="18" t="s">
        <v>118</v>
      </c>
      <c r="J14" s="18" t="s">
        <v>121</v>
      </c>
      <c r="K14" s="19">
        <v>194943</v>
      </c>
      <c r="L14" s="20">
        <v>14</v>
      </c>
      <c r="M14" s="19">
        <v>54584</v>
      </c>
      <c r="N14" s="19">
        <v>41913</v>
      </c>
      <c r="O14" s="19">
        <v>139841</v>
      </c>
      <c r="P14" s="19">
        <v>68230</v>
      </c>
      <c r="Q14" s="19">
        <v>27292</v>
      </c>
      <c r="R14" s="19">
        <v>54472</v>
      </c>
      <c r="S14" s="19">
        <v>27260</v>
      </c>
      <c r="T14" s="19">
        <v>10367</v>
      </c>
      <c r="U14" s="19">
        <v>39310</v>
      </c>
      <c r="V14" s="19">
        <v>0</v>
      </c>
      <c r="W14" s="19"/>
      <c r="X14" s="19">
        <v>0</v>
      </c>
      <c r="Y14" s="19">
        <v>0</v>
      </c>
      <c r="Z14" s="19">
        <v>0</v>
      </c>
      <c r="AA14" s="19">
        <v>0</v>
      </c>
      <c r="AB14" s="19">
        <v>0</v>
      </c>
      <c r="AC14" s="19">
        <v>0</v>
      </c>
      <c r="AD14" s="19">
        <v>0</v>
      </c>
      <c r="AE14" s="19">
        <v>0</v>
      </c>
      <c r="AF14" s="19">
        <v>0</v>
      </c>
      <c r="AG14" s="19">
        <v>0</v>
      </c>
      <c r="AH14" s="21"/>
      <c r="AI14" s="21"/>
      <c r="AJ14" s="19"/>
      <c r="AK14" s="19">
        <f t="shared" si="1"/>
        <v>658212</v>
      </c>
      <c r="AL14" s="40">
        <v>30682</v>
      </c>
      <c r="AM14" s="55" t="s">
        <v>136</v>
      </c>
    </row>
    <row r="15" spans="1:39">
      <c r="A15" s="17" t="s">
        <v>34</v>
      </c>
      <c r="B15" s="23" t="s">
        <v>85</v>
      </c>
      <c r="C15" s="23" t="s">
        <v>86</v>
      </c>
      <c r="D15" s="401" t="s">
        <v>215</v>
      </c>
      <c r="E15" s="18" t="s">
        <v>173</v>
      </c>
      <c r="F15" s="18">
        <v>14</v>
      </c>
      <c r="G15" s="18" t="s">
        <v>228</v>
      </c>
      <c r="H15" s="18" t="s">
        <v>236</v>
      </c>
      <c r="I15" s="18" t="s">
        <v>118</v>
      </c>
      <c r="J15" s="18" t="s">
        <v>121</v>
      </c>
      <c r="K15" s="19">
        <v>180528</v>
      </c>
      <c r="L15" s="20">
        <v>15</v>
      </c>
      <c r="M15" s="19">
        <v>54158</v>
      </c>
      <c r="N15" s="19">
        <v>38814</v>
      </c>
      <c r="O15" s="19">
        <v>105633</v>
      </c>
      <c r="P15" s="19">
        <v>63185</v>
      </c>
      <c r="Q15" s="19">
        <v>25274</v>
      </c>
      <c r="R15" s="19">
        <v>54037</v>
      </c>
      <c r="S15" s="19">
        <v>20553</v>
      </c>
      <c r="T15" s="19">
        <v>7666</v>
      </c>
      <c r="U15" s="19">
        <v>39310</v>
      </c>
      <c r="V15" s="19">
        <v>0</v>
      </c>
      <c r="W15" s="19"/>
      <c r="X15" s="19">
        <v>0</v>
      </c>
      <c r="Y15" s="19">
        <v>0</v>
      </c>
      <c r="Z15" s="19">
        <v>0</v>
      </c>
      <c r="AA15" s="19">
        <v>0</v>
      </c>
      <c r="AB15" s="19">
        <v>0</v>
      </c>
      <c r="AC15" s="19">
        <v>0</v>
      </c>
      <c r="AD15" s="19">
        <v>0</v>
      </c>
      <c r="AE15" s="19">
        <v>0</v>
      </c>
      <c r="AF15" s="19">
        <v>0</v>
      </c>
      <c r="AG15" s="19">
        <v>0</v>
      </c>
      <c r="AH15" s="21"/>
      <c r="AI15" s="21"/>
      <c r="AJ15" s="19"/>
      <c r="AK15" s="19">
        <f>K15+M15+N15+O15+P15+Q15+R15+S15+T15+U15+V15+X15+Y15+AA15+AC15+AJ15+AG15+AD15+Z15+AF15+AE15</f>
        <v>589158</v>
      </c>
      <c r="AL15" s="40">
        <v>29221</v>
      </c>
      <c r="AM15" s="55" t="s">
        <v>136</v>
      </c>
    </row>
    <row r="16" spans="1:39">
      <c r="A16" s="17" t="s">
        <v>32</v>
      </c>
      <c r="B16" s="23" t="s">
        <v>88</v>
      </c>
      <c r="C16" s="23" t="s">
        <v>89</v>
      </c>
      <c r="D16" s="401" t="s">
        <v>216</v>
      </c>
      <c r="E16" s="18" t="s">
        <v>174</v>
      </c>
      <c r="F16" s="18">
        <v>15</v>
      </c>
      <c r="G16" s="18" t="s">
        <v>230</v>
      </c>
      <c r="H16" s="18" t="s">
        <v>229</v>
      </c>
      <c r="I16" s="18" t="s">
        <v>118</v>
      </c>
      <c r="J16" s="18" t="s">
        <v>121</v>
      </c>
      <c r="K16" s="19">
        <v>167270</v>
      </c>
      <c r="L16" s="20">
        <v>12</v>
      </c>
      <c r="M16" s="19">
        <v>40145</v>
      </c>
      <c r="N16" s="19">
        <v>35963</v>
      </c>
      <c r="O16" s="19">
        <v>84846</v>
      </c>
      <c r="P16" s="19">
        <v>58545</v>
      </c>
      <c r="Q16" s="19">
        <v>23418</v>
      </c>
      <c r="R16" s="19">
        <v>46534</v>
      </c>
      <c r="S16" s="19">
        <v>15939</v>
      </c>
      <c r="T16" s="19">
        <v>5997</v>
      </c>
      <c r="U16" s="19">
        <v>39310</v>
      </c>
      <c r="V16" s="19">
        <v>10592</v>
      </c>
      <c r="W16" s="19">
        <v>0</v>
      </c>
      <c r="X16" s="19">
        <v>0</v>
      </c>
      <c r="Y16" s="19">
        <v>0</v>
      </c>
      <c r="Z16" s="19">
        <v>0</v>
      </c>
      <c r="AA16" s="19">
        <v>0</v>
      </c>
      <c r="AB16" s="19">
        <v>0</v>
      </c>
      <c r="AC16" s="19">
        <v>0</v>
      </c>
      <c r="AD16" s="19">
        <v>0</v>
      </c>
      <c r="AE16" s="19"/>
      <c r="AF16" s="19">
        <v>0</v>
      </c>
      <c r="AG16" s="19">
        <v>0</v>
      </c>
      <c r="AH16" s="21">
        <v>20</v>
      </c>
      <c r="AI16" s="21"/>
      <c r="AJ16" s="19">
        <v>33173</v>
      </c>
      <c r="AK16" s="19">
        <f>K16+M16+N16+O16+P16+Q16+R16+S16+T16+U16+V16+X16+Y16+AA16+AC16+AJ16+AG16+AD16+Z16+AF16+W16+AB16</f>
        <v>561732</v>
      </c>
      <c r="AL16" s="40">
        <v>32082</v>
      </c>
      <c r="AM16" s="55" t="s">
        <v>136</v>
      </c>
    </row>
    <row r="17" spans="1:39">
      <c r="A17" s="17" t="s">
        <v>32</v>
      </c>
      <c r="B17" s="23" t="s">
        <v>78</v>
      </c>
      <c r="C17" s="23" t="s">
        <v>79</v>
      </c>
      <c r="D17" s="401" t="s">
        <v>210</v>
      </c>
      <c r="E17" s="18" t="s">
        <v>175</v>
      </c>
      <c r="F17" s="18">
        <v>16</v>
      </c>
      <c r="G17" s="18" t="s">
        <v>237</v>
      </c>
      <c r="H17" s="18" t="s">
        <v>227</v>
      </c>
      <c r="I17" s="18" t="s">
        <v>118</v>
      </c>
      <c r="J17" s="18" t="s">
        <v>121</v>
      </c>
      <c r="K17" s="19">
        <v>154198</v>
      </c>
      <c r="L17" s="22">
        <v>9</v>
      </c>
      <c r="M17" s="19">
        <v>27756</v>
      </c>
      <c r="N17" s="19">
        <v>33153</v>
      </c>
      <c r="O17" s="19">
        <v>83330</v>
      </c>
      <c r="P17" s="19">
        <v>53969</v>
      </c>
      <c r="Q17" s="19">
        <v>21588</v>
      </c>
      <c r="R17" s="19">
        <v>49028</v>
      </c>
      <c r="S17" s="19">
        <v>15526</v>
      </c>
      <c r="T17" s="19">
        <v>5825</v>
      </c>
      <c r="U17" s="19">
        <v>39310</v>
      </c>
      <c r="V17" s="19">
        <v>0</v>
      </c>
      <c r="W17" s="19">
        <v>3300</v>
      </c>
      <c r="X17" s="19">
        <v>0</v>
      </c>
      <c r="Y17" s="19">
        <v>0</v>
      </c>
      <c r="Z17" s="19">
        <v>0</v>
      </c>
      <c r="AA17" s="19">
        <v>0</v>
      </c>
      <c r="AB17" s="19">
        <v>0</v>
      </c>
      <c r="AC17" s="19">
        <v>0</v>
      </c>
      <c r="AD17" s="19">
        <v>0</v>
      </c>
      <c r="AE17" s="19">
        <v>0</v>
      </c>
      <c r="AF17" s="19">
        <v>0</v>
      </c>
      <c r="AG17" s="19">
        <v>0</v>
      </c>
      <c r="AH17" s="21">
        <v>39</v>
      </c>
      <c r="AI17" s="21">
        <v>3</v>
      </c>
      <c r="AJ17" s="19">
        <v>66571</v>
      </c>
      <c r="AK17" s="19">
        <f t="shared" ref="AK17:AK22" si="2">K17+M17+N17+O17+P17+Q17+R17+S17+T17+U17+V17+X17+Y17+AA17+AC17+AJ17+AG17+AD17+Z17+AF17+W17+AE17</f>
        <v>553554</v>
      </c>
      <c r="AL17" s="40">
        <v>33970</v>
      </c>
      <c r="AM17" s="55" t="s">
        <v>136</v>
      </c>
    </row>
    <row r="18" spans="1:39">
      <c r="A18" s="17" t="s">
        <v>34</v>
      </c>
      <c r="B18" s="23" t="s">
        <v>91</v>
      </c>
      <c r="C18" s="23" t="s">
        <v>92</v>
      </c>
      <c r="D18" s="401" t="s">
        <v>217</v>
      </c>
      <c r="E18" s="18" t="s">
        <v>176</v>
      </c>
      <c r="F18" s="18">
        <v>17</v>
      </c>
      <c r="G18" s="18" t="s">
        <v>34</v>
      </c>
      <c r="H18" s="18" t="s">
        <v>238</v>
      </c>
      <c r="I18" s="18" t="s">
        <v>118</v>
      </c>
      <c r="J18" s="18" t="s">
        <v>121</v>
      </c>
      <c r="K18" s="19">
        <v>143034</v>
      </c>
      <c r="L18" s="22">
        <v>11</v>
      </c>
      <c r="M18" s="19">
        <v>31467</v>
      </c>
      <c r="N18" s="19">
        <v>30752</v>
      </c>
      <c r="O18" s="19">
        <v>64429</v>
      </c>
      <c r="P18" s="19">
        <v>50062</v>
      </c>
      <c r="Q18" s="19">
        <v>20025</v>
      </c>
      <c r="R18" s="19">
        <v>45611</v>
      </c>
      <c r="S18" s="19">
        <v>11188</v>
      </c>
      <c r="T18" s="19">
        <v>4176</v>
      </c>
      <c r="U18" s="19">
        <v>39310</v>
      </c>
      <c r="V18" s="19">
        <v>0</v>
      </c>
      <c r="W18" s="19">
        <v>11550</v>
      </c>
      <c r="X18" s="19">
        <v>0</v>
      </c>
      <c r="Y18" s="19">
        <v>0</v>
      </c>
      <c r="Z18" s="19">
        <v>0</v>
      </c>
      <c r="AA18" s="19">
        <v>0</v>
      </c>
      <c r="AB18" s="19">
        <v>0</v>
      </c>
      <c r="AC18" s="19">
        <v>0</v>
      </c>
      <c r="AD18" s="19">
        <v>0</v>
      </c>
      <c r="AE18" s="19">
        <v>0</v>
      </c>
      <c r="AF18" s="19">
        <v>0</v>
      </c>
      <c r="AG18" s="19">
        <v>0</v>
      </c>
      <c r="AH18" s="21"/>
      <c r="AI18" s="21"/>
      <c r="AJ18" s="19"/>
      <c r="AK18" s="19">
        <f t="shared" si="2"/>
        <v>451604</v>
      </c>
      <c r="AL18" s="40">
        <v>32874</v>
      </c>
      <c r="AM18" s="55" t="s">
        <v>136</v>
      </c>
    </row>
    <row r="19" spans="1:39">
      <c r="A19" s="17" t="s">
        <v>40</v>
      </c>
      <c r="B19" s="23" t="s">
        <v>93</v>
      </c>
      <c r="C19" s="23" t="s">
        <v>57</v>
      </c>
      <c r="D19" s="401" t="s">
        <v>218</v>
      </c>
      <c r="E19" s="18" t="s">
        <v>177</v>
      </c>
      <c r="F19" s="18">
        <v>17</v>
      </c>
      <c r="G19" s="18" t="s">
        <v>239</v>
      </c>
      <c r="H19" s="18" t="s">
        <v>241</v>
      </c>
      <c r="I19" s="18" t="s">
        <v>118</v>
      </c>
      <c r="J19" s="18" t="s">
        <v>121</v>
      </c>
      <c r="K19" s="19">
        <v>143034</v>
      </c>
      <c r="L19" s="22">
        <v>13</v>
      </c>
      <c r="M19" s="19">
        <v>37189</v>
      </c>
      <c r="N19" s="19">
        <v>30752</v>
      </c>
      <c r="O19" s="19">
        <v>64429</v>
      </c>
      <c r="P19" s="19">
        <v>50062</v>
      </c>
      <c r="Q19" s="19">
        <v>20025</v>
      </c>
      <c r="R19" s="19">
        <v>45611</v>
      </c>
      <c r="S19" s="19">
        <v>11188</v>
      </c>
      <c r="T19" s="19">
        <v>4176</v>
      </c>
      <c r="U19" s="19">
        <v>39310</v>
      </c>
      <c r="V19" s="19">
        <v>0</v>
      </c>
      <c r="W19" s="19">
        <v>8250</v>
      </c>
      <c r="X19" s="19">
        <v>0</v>
      </c>
      <c r="Y19" s="19">
        <v>0</v>
      </c>
      <c r="Z19" s="19">
        <v>0</v>
      </c>
      <c r="AA19" s="19">
        <v>0</v>
      </c>
      <c r="AB19" s="19">
        <v>0</v>
      </c>
      <c r="AC19" s="19">
        <v>0</v>
      </c>
      <c r="AD19" s="19">
        <v>0</v>
      </c>
      <c r="AE19" s="19">
        <v>0</v>
      </c>
      <c r="AF19" s="19">
        <v>0</v>
      </c>
      <c r="AG19" s="19">
        <v>0</v>
      </c>
      <c r="AH19" s="21"/>
      <c r="AI19" s="21"/>
      <c r="AJ19" s="19"/>
      <c r="AK19" s="19">
        <f t="shared" si="2"/>
        <v>454026</v>
      </c>
      <c r="AL19" s="40">
        <v>31413</v>
      </c>
      <c r="AM19" s="55" t="s">
        <v>136</v>
      </c>
    </row>
    <row r="20" spans="1:39">
      <c r="A20" s="17" t="s">
        <v>40</v>
      </c>
      <c r="B20" s="23" t="s">
        <v>95</v>
      </c>
      <c r="C20" s="23" t="s">
        <v>96</v>
      </c>
      <c r="D20" s="401" t="s">
        <v>219</v>
      </c>
      <c r="E20" s="18" t="s">
        <v>178</v>
      </c>
      <c r="F20" s="18">
        <v>17</v>
      </c>
      <c r="G20" s="18" t="s">
        <v>237</v>
      </c>
      <c r="H20" s="18" t="s">
        <v>238</v>
      </c>
      <c r="I20" s="18" t="s">
        <v>118</v>
      </c>
      <c r="J20" s="18" t="s">
        <v>121</v>
      </c>
      <c r="K20" s="19">
        <v>138266</v>
      </c>
      <c r="L20" s="22">
        <v>8</v>
      </c>
      <c r="M20" s="19">
        <v>22122</v>
      </c>
      <c r="N20" s="19">
        <v>29727</v>
      </c>
      <c r="O20" s="19">
        <v>62281</v>
      </c>
      <c r="P20" s="19">
        <v>48393</v>
      </c>
      <c r="Q20" s="19">
        <v>19358</v>
      </c>
      <c r="R20" s="19">
        <v>44091</v>
      </c>
      <c r="S20" s="19">
        <v>10815</v>
      </c>
      <c r="T20" s="19">
        <v>4037</v>
      </c>
      <c r="U20" s="19">
        <v>38000</v>
      </c>
      <c r="V20" s="19">
        <v>0</v>
      </c>
      <c r="W20" s="19">
        <v>9900</v>
      </c>
      <c r="X20" s="19">
        <v>0</v>
      </c>
      <c r="Y20" s="19">
        <v>0</v>
      </c>
      <c r="Z20" s="19">
        <v>0</v>
      </c>
      <c r="AA20" s="19">
        <v>0</v>
      </c>
      <c r="AB20" s="19">
        <v>0</v>
      </c>
      <c r="AC20" s="19">
        <v>0</v>
      </c>
      <c r="AD20" s="19">
        <v>0</v>
      </c>
      <c r="AE20" s="19">
        <v>0</v>
      </c>
      <c r="AF20" s="19">
        <v>0</v>
      </c>
      <c r="AG20" s="19">
        <v>0</v>
      </c>
      <c r="AH20" s="21">
        <v>34</v>
      </c>
      <c r="AI20" s="21">
        <v>16</v>
      </c>
      <c r="AJ20" s="19">
        <v>72612</v>
      </c>
      <c r="AK20" s="19">
        <f t="shared" si="2"/>
        <v>499602</v>
      </c>
      <c r="AL20" s="40">
        <v>31048</v>
      </c>
      <c r="AM20" s="55" t="s">
        <v>136</v>
      </c>
    </row>
    <row r="21" spans="1:39">
      <c r="A21" s="17" t="s">
        <v>40</v>
      </c>
      <c r="B21" s="23" t="s">
        <v>99</v>
      </c>
      <c r="C21" s="23" t="s">
        <v>96</v>
      </c>
      <c r="D21" s="401" t="s">
        <v>220</v>
      </c>
      <c r="E21" s="18" t="s">
        <v>179</v>
      </c>
      <c r="F21" s="18">
        <v>17</v>
      </c>
      <c r="G21" s="18" t="s">
        <v>237</v>
      </c>
      <c r="H21" s="18" t="s">
        <v>241</v>
      </c>
      <c r="I21" s="18" t="s">
        <v>118</v>
      </c>
      <c r="J21" s="18" t="s">
        <v>121</v>
      </c>
      <c r="K21" s="19">
        <v>143034</v>
      </c>
      <c r="L21" s="22">
        <v>10</v>
      </c>
      <c r="M21" s="19">
        <v>28607</v>
      </c>
      <c r="N21" s="19">
        <v>30752</v>
      </c>
      <c r="O21" s="19">
        <v>64429</v>
      </c>
      <c r="P21" s="19">
        <v>50062</v>
      </c>
      <c r="Q21" s="19">
        <v>20025</v>
      </c>
      <c r="R21" s="19">
        <v>45611</v>
      </c>
      <c r="S21" s="19">
        <v>11188</v>
      </c>
      <c r="T21" s="19">
        <v>4176</v>
      </c>
      <c r="U21" s="19">
        <v>39310</v>
      </c>
      <c r="V21" s="19">
        <v>0</v>
      </c>
      <c r="W21" s="19">
        <v>9900</v>
      </c>
      <c r="X21" s="19">
        <v>0</v>
      </c>
      <c r="Y21" s="19">
        <v>0</v>
      </c>
      <c r="Z21" s="19">
        <v>0</v>
      </c>
      <c r="AA21" s="19">
        <v>0</v>
      </c>
      <c r="AB21" s="19">
        <v>0</v>
      </c>
      <c r="AC21" s="19">
        <v>0</v>
      </c>
      <c r="AD21" s="19">
        <v>0</v>
      </c>
      <c r="AE21" s="19">
        <v>0</v>
      </c>
      <c r="AF21" s="19">
        <v>0</v>
      </c>
      <c r="AG21" s="19">
        <v>0</v>
      </c>
      <c r="AH21" s="21"/>
      <c r="AI21" s="21"/>
      <c r="AJ21" s="19"/>
      <c r="AK21" s="19">
        <f>K21+M21+N21+O21+P21+Q21+R21+S21+T21+U21+V21+X21+Y21+AA21+AC21+AJ21+AG21+AD21+Z21+AF21+W21+AE21</f>
        <v>447094</v>
      </c>
      <c r="AL21" s="40">
        <v>33725</v>
      </c>
      <c r="AM21" s="55" t="s">
        <v>136</v>
      </c>
    </row>
    <row r="22" spans="1:39" ht="15.75" thickBot="1">
      <c r="A22" s="24" t="s">
        <v>40</v>
      </c>
      <c r="B22" s="25" t="s">
        <v>101</v>
      </c>
      <c r="C22" s="25" t="s">
        <v>102</v>
      </c>
      <c r="D22" s="402" t="s">
        <v>221</v>
      </c>
      <c r="E22" s="28" t="s">
        <v>185</v>
      </c>
      <c r="F22" s="28">
        <v>18</v>
      </c>
      <c r="G22" s="28" t="s">
        <v>239</v>
      </c>
      <c r="H22" s="28" t="s">
        <v>238</v>
      </c>
      <c r="I22" s="28" t="s">
        <v>118</v>
      </c>
      <c r="J22" s="28" t="s">
        <v>121</v>
      </c>
      <c r="K22" s="26">
        <v>132422</v>
      </c>
      <c r="L22" s="77">
        <v>8</v>
      </c>
      <c r="M22" s="26">
        <v>21188</v>
      </c>
      <c r="N22" s="26">
        <v>28471</v>
      </c>
      <c r="O22" s="26">
        <v>62393</v>
      </c>
      <c r="P22" s="26">
        <v>46348</v>
      </c>
      <c r="Q22" s="26">
        <v>18539</v>
      </c>
      <c r="R22" s="26">
        <v>45611</v>
      </c>
      <c r="S22" s="26">
        <v>10230</v>
      </c>
      <c r="T22" s="26">
        <v>3780</v>
      </c>
      <c r="U22" s="26">
        <v>39310</v>
      </c>
      <c r="V22" s="26">
        <v>0</v>
      </c>
      <c r="W22" s="26">
        <v>1650</v>
      </c>
      <c r="X22" s="26">
        <v>0</v>
      </c>
      <c r="Y22" s="26">
        <v>0</v>
      </c>
      <c r="Z22" s="26">
        <v>0</v>
      </c>
      <c r="AA22" s="26">
        <v>0</v>
      </c>
      <c r="AB22" s="26">
        <v>0</v>
      </c>
      <c r="AC22" s="26">
        <v>0</v>
      </c>
      <c r="AD22" s="26">
        <v>0</v>
      </c>
      <c r="AE22" s="26">
        <v>0</v>
      </c>
      <c r="AF22" s="26">
        <v>0</v>
      </c>
      <c r="AG22" s="26">
        <v>0</v>
      </c>
      <c r="AH22" s="78"/>
      <c r="AI22" s="78"/>
      <c r="AJ22" s="26">
        <v>0</v>
      </c>
      <c r="AK22" s="26">
        <f t="shared" si="2"/>
        <v>409942</v>
      </c>
      <c r="AL22" s="79">
        <v>34700</v>
      </c>
      <c r="AM22" s="101" t="s">
        <v>136</v>
      </c>
    </row>
    <row r="29" spans="1:39">
      <c r="A29" s="307"/>
      <c r="B29" s="307"/>
      <c r="C29" s="307"/>
      <c r="D29" s="307"/>
      <c r="E29" s="307"/>
      <c r="F29" s="307"/>
      <c r="G29" s="307"/>
      <c r="H29" s="307"/>
      <c r="I29" s="307"/>
      <c r="J29" s="307"/>
      <c r="K29" s="307"/>
      <c r="L29" s="307"/>
      <c r="M29" s="307"/>
      <c r="N29" s="307"/>
      <c r="O29" s="307"/>
      <c r="P29" s="307"/>
      <c r="Q29" s="307"/>
      <c r="R29" s="307"/>
      <c r="S29" s="307"/>
      <c r="T29" s="307"/>
      <c r="U29" s="307"/>
      <c r="V29" s="307"/>
      <c r="W29" s="307"/>
      <c r="X29" s="307"/>
      <c r="Y29" s="307"/>
      <c r="Z29" s="307"/>
      <c r="AA29" s="307"/>
      <c r="AB29" s="307"/>
      <c r="AC29" s="307"/>
      <c r="AD29" s="307"/>
      <c r="AE29" s="307"/>
      <c r="AF29" s="307"/>
      <c r="AG29" s="307"/>
      <c r="AH29" s="307"/>
      <c r="AI29" s="307"/>
      <c r="AJ29" s="307"/>
      <c r="AK29" s="307"/>
      <c r="AL29" s="307"/>
      <c r="AM29" s="307"/>
    </row>
    <row r="30" spans="1:39" ht="21.75">
      <c r="A30" s="414"/>
      <c r="B30" s="412" t="s">
        <v>289</v>
      </c>
      <c r="C30" s="413"/>
      <c r="D30" s="413">
        <v>2012</v>
      </c>
      <c r="E30" s="386"/>
      <c r="F30" s="387"/>
      <c r="G30" s="384"/>
      <c r="H30" s="384"/>
      <c r="I30" s="384"/>
      <c r="J30" s="388"/>
      <c r="K30" s="388"/>
      <c r="L30" s="388"/>
      <c r="M30" s="388"/>
      <c r="N30" s="388"/>
      <c r="O30" s="388"/>
      <c r="P30" s="388"/>
      <c r="Q30" s="388"/>
      <c r="R30" s="388"/>
      <c r="S30" s="388"/>
      <c r="T30" s="388"/>
      <c r="U30" s="388"/>
      <c r="V30" s="388"/>
      <c r="W30" s="388"/>
      <c r="X30" s="389"/>
      <c r="Y30" s="390"/>
      <c r="Z30" s="390"/>
      <c r="AA30" s="390"/>
      <c r="AB30" s="390"/>
      <c r="AC30" s="388"/>
      <c r="AD30" s="388"/>
      <c r="AE30" s="388"/>
      <c r="AF30" s="388"/>
      <c r="AG30" s="388"/>
      <c r="AH30" s="388"/>
      <c r="AI30" s="388"/>
      <c r="AJ30" s="388"/>
      <c r="AK30" s="388"/>
      <c r="AL30" s="388"/>
      <c r="AM30" s="388"/>
    </row>
    <row r="31" spans="1:39" ht="16.5" thickBot="1">
      <c r="A31" s="491" t="s">
        <v>288</v>
      </c>
      <c r="B31" s="491"/>
      <c r="C31" s="491"/>
      <c r="D31" s="491"/>
      <c r="E31" s="491"/>
      <c r="F31" s="491"/>
      <c r="G31" s="491"/>
      <c r="H31" s="491"/>
      <c r="I31" s="491"/>
      <c r="J31" s="491"/>
      <c r="K31" s="491"/>
      <c r="L31" s="491"/>
      <c r="M31" s="491"/>
      <c r="N31" s="491"/>
      <c r="O31" s="491"/>
      <c r="P31" s="491"/>
      <c r="Q31" s="491"/>
      <c r="R31" s="491"/>
      <c r="S31" s="491"/>
      <c r="T31" s="491"/>
      <c r="U31" s="491"/>
      <c r="V31" s="491"/>
      <c r="W31" s="491"/>
      <c r="X31" s="491"/>
      <c r="Y31" s="491"/>
      <c r="Z31" s="491"/>
      <c r="AA31" s="491"/>
      <c r="AB31" s="491"/>
      <c r="AC31" s="491"/>
      <c r="AD31" s="491"/>
      <c r="AE31" s="491"/>
      <c r="AF31" s="491"/>
      <c r="AG31" s="491"/>
      <c r="AH31" s="491"/>
      <c r="AI31" s="491"/>
      <c r="AJ31" s="491"/>
      <c r="AK31" s="491"/>
      <c r="AL31" s="491"/>
      <c r="AM31" s="491"/>
    </row>
    <row r="32" spans="1:39" ht="15.75" thickBot="1">
      <c r="A32" s="391"/>
      <c r="B32" s="392"/>
      <c r="C32" s="392"/>
      <c r="D32" s="392"/>
      <c r="E32" s="392"/>
      <c r="F32" s="392"/>
      <c r="G32" s="392"/>
      <c r="H32" s="392"/>
      <c r="I32" s="392"/>
      <c r="J32" s="392"/>
      <c r="K32" s="392"/>
      <c r="L32" s="392"/>
      <c r="M32" s="392"/>
      <c r="N32" s="392"/>
      <c r="O32" s="392"/>
      <c r="P32" s="392"/>
      <c r="Q32" s="392"/>
      <c r="R32" s="392"/>
      <c r="S32" s="392"/>
      <c r="T32" s="392"/>
      <c r="U32" s="392"/>
      <c r="V32" s="392"/>
      <c r="W32" s="392"/>
      <c r="X32" s="392"/>
      <c r="Y32" s="392"/>
      <c r="Z32" s="392"/>
      <c r="AA32" s="392"/>
      <c r="AB32" s="392"/>
      <c r="AC32" s="392"/>
      <c r="AD32" s="392"/>
      <c r="AE32" s="392"/>
      <c r="AF32" s="392"/>
      <c r="AG32" s="392"/>
      <c r="AH32" s="392"/>
      <c r="AI32" s="392"/>
      <c r="AJ32" s="392"/>
      <c r="AK32" s="392"/>
      <c r="AL32" s="392"/>
      <c r="AM32" s="393"/>
    </row>
    <row r="33" spans="1:39" ht="15.75" thickBot="1">
      <c r="A33" s="310" t="s">
        <v>204</v>
      </c>
      <c r="B33" s="310" t="s">
        <v>49</v>
      </c>
      <c r="C33" s="310" t="s">
        <v>49</v>
      </c>
      <c r="D33" s="343" t="s">
        <v>206</v>
      </c>
      <c r="E33" s="310" t="s">
        <v>163</v>
      </c>
      <c r="F33" s="310" t="s">
        <v>1</v>
      </c>
      <c r="G33" s="310" t="s">
        <v>223</v>
      </c>
      <c r="H33" s="312" t="s">
        <v>232</v>
      </c>
      <c r="I33" s="310" t="s">
        <v>117</v>
      </c>
      <c r="J33" s="310" t="s">
        <v>119</v>
      </c>
      <c r="K33" s="310" t="s">
        <v>46</v>
      </c>
      <c r="L33" s="490" t="s">
        <v>3</v>
      </c>
      <c r="M33" s="490"/>
      <c r="N33" s="310" t="s">
        <v>6</v>
      </c>
      <c r="O33" s="310" t="s">
        <v>7</v>
      </c>
      <c r="P33" s="310" t="s">
        <v>8</v>
      </c>
      <c r="Q33" s="310" t="s">
        <v>9</v>
      </c>
      <c r="R33" s="310" t="s">
        <v>10</v>
      </c>
      <c r="S33" s="310" t="s">
        <v>11</v>
      </c>
      <c r="T33" s="310" t="s">
        <v>12</v>
      </c>
      <c r="U33" s="313" t="s">
        <v>145</v>
      </c>
      <c r="V33" s="314" t="s">
        <v>20</v>
      </c>
      <c r="W33" s="310" t="s">
        <v>38</v>
      </c>
      <c r="X33" s="315" t="s">
        <v>14</v>
      </c>
      <c r="Y33" s="315" t="s">
        <v>15</v>
      </c>
      <c r="Z33" s="316" t="s">
        <v>155</v>
      </c>
      <c r="AA33" s="313" t="s">
        <v>157</v>
      </c>
      <c r="AB33" s="310" t="s">
        <v>130</v>
      </c>
      <c r="AC33" s="310" t="s">
        <v>151</v>
      </c>
      <c r="AD33" s="310" t="s">
        <v>275</v>
      </c>
      <c r="AE33" s="310" t="s">
        <v>277</v>
      </c>
      <c r="AF33" s="310" t="s">
        <v>48</v>
      </c>
      <c r="AG33" s="490" t="s">
        <v>17</v>
      </c>
      <c r="AH33" s="490"/>
      <c r="AI33" s="490"/>
      <c r="AJ33" s="317" t="s">
        <v>18</v>
      </c>
      <c r="AK33" s="311" t="s">
        <v>124</v>
      </c>
      <c r="AL33" s="311" t="s">
        <v>126</v>
      </c>
      <c r="AM33" s="318" t="s">
        <v>135</v>
      </c>
    </row>
    <row r="34" spans="1:39" ht="15.75" thickBot="1">
      <c r="A34" s="319"/>
      <c r="B34" s="320" t="s">
        <v>50</v>
      </c>
      <c r="C34" s="320" t="s">
        <v>51</v>
      </c>
      <c r="D34" s="344"/>
      <c r="E34" s="320" t="s">
        <v>164</v>
      </c>
      <c r="F34" s="319"/>
      <c r="G34" s="319"/>
      <c r="H34" s="323" t="s">
        <v>233</v>
      </c>
      <c r="I34" s="319"/>
      <c r="J34" s="319" t="s">
        <v>120</v>
      </c>
      <c r="K34" s="320" t="s">
        <v>47</v>
      </c>
      <c r="L34" s="324" t="s">
        <v>4</v>
      </c>
      <c r="M34" s="325" t="s">
        <v>5</v>
      </c>
      <c r="N34" s="319"/>
      <c r="O34" s="319"/>
      <c r="P34" s="319"/>
      <c r="Q34" s="319"/>
      <c r="R34" s="319"/>
      <c r="S34" s="319"/>
      <c r="T34" s="319"/>
      <c r="U34" s="326">
        <v>19529</v>
      </c>
      <c r="V34" s="327" t="s">
        <v>21</v>
      </c>
      <c r="W34" s="320" t="s">
        <v>39</v>
      </c>
      <c r="X34" s="319"/>
      <c r="Y34" s="320">
        <v>19803</v>
      </c>
      <c r="Z34" s="328" t="s">
        <v>156</v>
      </c>
      <c r="AA34" s="328" t="s">
        <v>158</v>
      </c>
      <c r="AB34" s="320" t="s">
        <v>129</v>
      </c>
      <c r="AC34" s="320"/>
      <c r="AD34" s="320" t="s">
        <v>276</v>
      </c>
      <c r="AE34" s="320" t="s">
        <v>278</v>
      </c>
      <c r="AF34" s="320" t="s">
        <v>123</v>
      </c>
      <c r="AG34" s="329">
        <v>0.25</v>
      </c>
      <c r="AH34" s="330">
        <v>0.5</v>
      </c>
      <c r="AI34" s="331" t="s">
        <v>5</v>
      </c>
      <c r="AJ34" s="332"/>
      <c r="AK34" s="321" t="s">
        <v>125</v>
      </c>
      <c r="AL34" s="321" t="s">
        <v>127</v>
      </c>
      <c r="AM34" s="322"/>
    </row>
    <row r="35" spans="1:39">
      <c r="A35" s="12" t="s">
        <v>32</v>
      </c>
      <c r="B35" s="29" t="s">
        <v>103</v>
      </c>
      <c r="C35" s="29" t="s">
        <v>104</v>
      </c>
      <c r="D35" s="400" t="s">
        <v>244</v>
      </c>
      <c r="E35" s="29" t="s">
        <v>181</v>
      </c>
      <c r="F35" s="13">
        <v>13</v>
      </c>
      <c r="G35" s="13" t="s">
        <v>248</v>
      </c>
      <c r="H35" s="13" t="s">
        <v>231</v>
      </c>
      <c r="I35" s="13" t="s">
        <v>118</v>
      </c>
      <c r="J35" s="13" t="s">
        <v>121</v>
      </c>
      <c r="K35" s="14">
        <v>97472</v>
      </c>
      <c r="L35" s="82">
        <v>1</v>
      </c>
      <c r="M35" s="14">
        <v>1949</v>
      </c>
      <c r="N35" s="14">
        <v>20956</v>
      </c>
      <c r="O35" s="14">
        <v>69921</v>
      </c>
      <c r="P35" s="14">
        <v>34115</v>
      </c>
      <c r="Q35" s="14">
        <v>13646</v>
      </c>
      <c r="R35" s="14">
        <v>27236</v>
      </c>
      <c r="S35" s="14">
        <v>13630</v>
      </c>
      <c r="T35" s="14">
        <v>5184</v>
      </c>
      <c r="U35" s="14">
        <v>19655</v>
      </c>
      <c r="V35" s="14">
        <v>0</v>
      </c>
      <c r="W35" s="14">
        <v>0</v>
      </c>
      <c r="X35" s="14"/>
      <c r="Y35" s="14"/>
      <c r="Z35" s="14">
        <v>0</v>
      </c>
      <c r="AA35" s="14">
        <v>0</v>
      </c>
      <c r="AB35" s="14"/>
      <c r="AC35" s="14"/>
      <c r="AD35" s="14"/>
      <c r="AE35" s="14"/>
      <c r="AF35" s="29">
        <v>0</v>
      </c>
      <c r="AG35" s="13">
        <v>0</v>
      </c>
      <c r="AH35" s="13">
        <v>0</v>
      </c>
      <c r="AI35" s="14">
        <v>0</v>
      </c>
      <c r="AJ35" s="14">
        <f>K35+M35+N35+O35+P35+Q35+R35+S35+T35+U35+V35+W35+Z35+AA35+AB35+AC35+AE35+AI35</f>
        <v>303764</v>
      </c>
      <c r="AK35" s="49">
        <v>39815</v>
      </c>
      <c r="AL35" s="49">
        <v>40908</v>
      </c>
      <c r="AM35" s="403" t="s">
        <v>263</v>
      </c>
    </row>
    <row r="36" spans="1:39">
      <c r="A36" s="17" t="s">
        <v>32</v>
      </c>
      <c r="B36" s="23" t="s">
        <v>58</v>
      </c>
      <c r="C36" s="23" t="s">
        <v>105</v>
      </c>
      <c r="D36" s="401" t="s">
        <v>245</v>
      </c>
      <c r="E36" s="23" t="s">
        <v>182</v>
      </c>
      <c r="F36" s="18">
        <v>13</v>
      </c>
      <c r="G36" s="18" t="s">
        <v>249</v>
      </c>
      <c r="H36" s="18" t="s">
        <v>227</v>
      </c>
      <c r="I36" s="18" t="s">
        <v>118</v>
      </c>
      <c r="J36" s="18" t="s">
        <v>121</v>
      </c>
      <c r="K36" s="19">
        <v>194943</v>
      </c>
      <c r="L36" s="22">
        <v>1</v>
      </c>
      <c r="M36" s="19">
        <v>3899</v>
      </c>
      <c r="N36" s="19">
        <v>41913</v>
      </c>
      <c r="O36" s="19">
        <v>139841</v>
      </c>
      <c r="P36" s="19">
        <v>68230</v>
      </c>
      <c r="Q36" s="19">
        <v>27292</v>
      </c>
      <c r="R36" s="19">
        <v>54472</v>
      </c>
      <c r="S36" s="19">
        <v>27260</v>
      </c>
      <c r="T36" s="19">
        <v>10367</v>
      </c>
      <c r="U36" s="19">
        <v>39310</v>
      </c>
      <c r="V36" s="19">
        <v>0</v>
      </c>
      <c r="W36" s="19">
        <v>0</v>
      </c>
      <c r="X36" s="19">
        <v>0</v>
      </c>
      <c r="Y36" s="19">
        <v>0</v>
      </c>
      <c r="Z36" s="19">
        <v>0</v>
      </c>
      <c r="AA36" s="19">
        <v>0</v>
      </c>
      <c r="AB36" s="19"/>
      <c r="AC36" s="19"/>
      <c r="AD36" s="19">
        <v>0</v>
      </c>
      <c r="AE36" s="19"/>
      <c r="AF36" s="23">
        <v>0</v>
      </c>
      <c r="AG36" s="18">
        <v>0</v>
      </c>
      <c r="AH36" s="18">
        <v>0</v>
      </c>
      <c r="AI36" s="19">
        <v>0</v>
      </c>
      <c r="AJ36" s="19">
        <f>K36+M36+N36+O36+P36+Q36+R36+S36+T36+U36+V36+W36+Z36+AA36+AB36+AC36+AE36+AI36+AD36</f>
        <v>607527</v>
      </c>
      <c r="AK36" s="40">
        <v>39797</v>
      </c>
      <c r="AL36" s="40">
        <v>40908</v>
      </c>
      <c r="AM36" s="404"/>
    </row>
    <row r="37" spans="1:39">
      <c r="A37" s="17" t="s">
        <v>243</v>
      </c>
      <c r="B37" s="23" t="s">
        <v>76</v>
      </c>
      <c r="C37" s="23" t="s">
        <v>83</v>
      </c>
      <c r="D37" s="401" t="s">
        <v>246</v>
      </c>
      <c r="E37" s="23" t="s">
        <v>183</v>
      </c>
      <c r="F37" s="18">
        <v>15</v>
      </c>
      <c r="G37" s="18" t="s">
        <v>250</v>
      </c>
      <c r="H37" s="18" t="s">
        <v>238</v>
      </c>
      <c r="I37" s="18" t="s">
        <v>118</v>
      </c>
      <c r="J37" s="18" t="s">
        <v>121</v>
      </c>
      <c r="K37" s="19">
        <v>167270</v>
      </c>
      <c r="L37" s="22">
        <v>3</v>
      </c>
      <c r="M37" s="19">
        <v>10036</v>
      </c>
      <c r="N37" s="19">
        <v>35963</v>
      </c>
      <c r="O37" s="19">
        <v>84846</v>
      </c>
      <c r="P37" s="19">
        <v>58545</v>
      </c>
      <c r="Q37" s="19">
        <v>23418</v>
      </c>
      <c r="R37" s="19">
        <v>46534</v>
      </c>
      <c r="S37" s="19">
        <v>15939</v>
      </c>
      <c r="T37" s="19">
        <v>5997</v>
      </c>
      <c r="U37" s="19">
        <v>39310</v>
      </c>
      <c r="V37" s="19">
        <v>0</v>
      </c>
      <c r="W37" s="19">
        <v>0</v>
      </c>
      <c r="X37" s="19">
        <v>0</v>
      </c>
      <c r="Y37" s="19">
        <v>0</v>
      </c>
      <c r="Z37" s="19">
        <v>0</v>
      </c>
      <c r="AA37" s="19">
        <v>0</v>
      </c>
      <c r="AB37" s="19"/>
      <c r="AC37" s="19"/>
      <c r="AD37" s="19"/>
      <c r="AE37" s="19"/>
      <c r="AF37" s="19">
        <v>0</v>
      </c>
      <c r="AG37" s="18">
        <v>38</v>
      </c>
      <c r="AH37" s="18">
        <v>0</v>
      </c>
      <c r="AI37" s="19">
        <v>63029</v>
      </c>
      <c r="AJ37" s="19">
        <f t="shared" ref="AJ37" si="3">K37+M37+N37+O37+P37+Q37+R37+S37+T37+U37+V37+W37+Z37+AA37+AB37+AC37+AE37+AI37</f>
        <v>550887</v>
      </c>
      <c r="AK37" s="40">
        <v>37987</v>
      </c>
      <c r="AL37" s="40">
        <v>40908</v>
      </c>
      <c r="AM37" s="404"/>
    </row>
    <row r="38" spans="1:39">
      <c r="A38" s="17" t="s">
        <v>34</v>
      </c>
      <c r="B38" s="23" t="s">
        <v>107</v>
      </c>
      <c r="C38" s="23" t="s">
        <v>108</v>
      </c>
      <c r="D38" s="401" t="s">
        <v>247</v>
      </c>
      <c r="E38" s="23" t="s">
        <v>184</v>
      </c>
      <c r="F38" s="18">
        <v>15</v>
      </c>
      <c r="G38" s="18" t="s">
        <v>251</v>
      </c>
      <c r="H38" s="18" t="s">
        <v>238</v>
      </c>
      <c r="I38" s="18" t="s">
        <v>118</v>
      </c>
      <c r="J38" s="18" t="s">
        <v>121</v>
      </c>
      <c r="K38" s="19">
        <v>161694</v>
      </c>
      <c r="L38" s="22">
        <v>3</v>
      </c>
      <c r="M38" s="19">
        <v>9701</v>
      </c>
      <c r="N38" s="19">
        <v>34764</v>
      </c>
      <c r="O38" s="19">
        <v>82018</v>
      </c>
      <c r="P38" s="19">
        <v>56594</v>
      </c>
      <c r="Q38" s="19">
        <v>22637</v>
      </c>
      <c r="R38" s="19">
        <v>44983</v>
      </c>
      <c r="S38" s="19">
        <v>15408</v>
      </c>
      <c r="T38" s="19">
        <v>5797</v>
      </c>
      <c r="U38" s="19">
        <v>38000</v>
      </c>
      <c r="V38" s="19">
        <v>0</v>
      </c>
      <c r="W38" s="19">
        <v>13200</v>
      </c>
      <c r="X38" s="19">
        <v>0</v>
      </c>
      <c r="Y38" s="19">
        <v>0</v>
      </c>
      <c r="Z38" s="19">
        <v>0</v>
      </c>
      <c r="AA38" s="19">
        <v>0</v>
      </c>
      <c r="AB38" s="19">
        <v>0</v>
      </c>
      <c r="AC38" s="19"/>
      <c r="AD38" s="19">
        <v>0</v>
      </c>
      <c r="AE38" s="19"/>
      <c r="AF38" s="23">
        <v>0</v>
      </c>
      <c r="AG38" s="18">
        <v>0</v>
      </c>
      <c r="AH38" s="18">
        <v>0</v>
      </c>
      <c r="AI38" s="19">
        <v>0</v>
      </c>
      <c r="AJ38" s="19">
        <f>K38+M38+N38+O38+P38+Q38+R38+S38+T38+U38+V38+W38+Z38+AA38+AB38+AC38+AE38+AI38+AD38</f>
        <v>484796</v>
      </c>
      <c r="AK38" s="40">
        <v>38718</v>
      </c>
      <c r="AL38" s="40">
        <v>40908</v>
      </c>
      <c r="AM38" s="404"/>
    </row>
    <row r="39" spans="1:39" ht="15.75" thickBot="1">
      <c r="A39" s="405" t="s">
        <v>34</v>
      </c>
      <c r="B39" s="402" t="s">
        <v>257</v>
      </c>
      <c r="C39" s="402" t="s">
        <v>258</v>
      </c>
      <c r="D39" s="402" t="s">
        <v>259</v>
      </c>
      <c r="E39" s="402" t="s">
        <v>260</v>
      </c>
      <c r="F39" s="406">
        <v>13</v>
      </c>
      <c r="G39" s="406" t="s">
        <v>261</v>
      </c>
      <c r="H39" s="406" t="s">
        <v>262</v>
      </c>
      <c r="I39" s="406" t="s">
        <v>118</v>
      </c>
      <c r="J39" s="406" t="s">
        <v>121</v>
      </c>
      <c r="K39" s="407">
        <v>97472</v>
      </c>
      <c r="L39" s="408">
        <v>0</v>
      </c>
      <c r="M39" s="407">
        <v>0</v>
      </c>
      <c r="N39" s="407">
        <v>20956</v>
      </c>
      <c r="O39" s="407">
        <v>69921</v>
      </c>
      <c r="P39" s="407">
        <v>34115</v>
      </c>
      <c r="Q39" s="407">
        <v>13646</v>
      </c>
      <c r="R39" s="407">
        <v>27236</v>
      </c>
      <c r="S39" s="407">
        <v>13630</v>
      </c>
      <c r="T39" s="407">
        <v>5184</v>
      </c>
      <c r="U39" s="407">
        <v>19655</v>
      </c>
      <c r="V39" s="407">
        <v>0</v>
      </c>
      <c r="W39" s="407">
        <v>0</v>
      </c>
      <c r="X39" s="407">
        <v>0</v>
      </c>
      <c r="Y39" s="407">
        <v>0</v>
      </c>
      <c r="Z39" s="407">
        <v>0</v>
      </c>
      <c r="AA39" s="407">
        <v>0</v>
      </c>
      <c r="AB39" s="407">
        <v>0</v>
      </c>
      <c r="AC39" s="407">
        <v>0</v>
      </c>
      <c r="AD39" s="407">
        <v>0</v>
      </c>
      <c r="AE39" s="407">
        <v>0</v>
      </c>
      <c r="AF39" s="402">
        <v>0</v>
      </c>
      <c r="AG39" s="409">
        <v>0</v>
      </c>
      <c r="AH39" s="409">
        <v>0</v>
      </c>
      <c r="AI39" s="407">
        <v>0</v>
      </c>
      <c r="AJ39" s="26">
        <f>K39+M39+N39+O39+P39+Q39+R39+S39+T39+U39+V39+W39+Z39+AA39+AB39+AC39+AE39+AI39+AD39</f>
        <v>301815</v>
      </c>
      <c r="AK39" s="410">
        <v>40909</v>
      </c>
      <c r="AL39" s="410">
        <v>41274</v>
      </c>
      <c r="AM39" s="411" t="s">
        <v>263</v>
      </c>
    </row>
    <row r="42" spans="1:39" ht="21.75" thickBot="1">
      <c r="A42" s="435"/>
      <c r="B42" s="436" t="s">
        <v>289</v>
      </c>
      <c r="C42" s="435"/>
      <c r="D42" s="251">
        <v>2012</v>
      </c>
      <c r="E42" s="435"/>
      <c r="F42" s="435"/>
      <c r="G42" s="435"/>
      <c r="H42" s="437" t="s">
        <v>253</v>
      </c>
      <c r="I42" s="435"/>
      <c r="J42" s="437" t="s">
        <v>59</v>
      </c>
      <c r="K42" s="435"/>
      <c r="L42" s="435"/>
      <c r="M42" s="435"/>
    </row>
    <row r="43" spans="1:39" ht="15.75" thickBot="1">
      <c r="A43" s="310" t="s">
        <v>204</v>
      </c>
      <c r="B43" s="310" t="s">
        <v>49</v>
      </c>
      <c r="C43" s="310" t="s">
        <v>49</v>
      </c>
      <c r="D43" s="343" t="s">
        <v>206</v>
      </c>
      <c r="E43" s="310" t="s">
        <v>163</v>
      </c>
      <c r="F43" s="310" t="s">
        <v>1</v>
      </c>
      <c r="G43" s="310" t="s">
        <v>223</v>
      </c>
      <c r="H43" s="312" t="s">
        <v>232</v>
      </c>
      <c r="I43" s="310" t="s">
        <v>117</v>
      </c>
      <c r="J43" s="310" t="s">
        <v>119</v>
      </c>
      <c r="K43" s="310" t="s">
        <v>46</v>
      </c>
      <c r="L43" s="490" t="s">
        <v>3</v>
      </c>
      <c r="M43" s="490"/>
      <c r="N43" s="310" t="s">
        <v>6</v>
      </c>
      <c r="O43" s="310" t="s">
        <v>7</v>
      </c>
      <c r="P43" s="310" t="s">
        <v>8</v>
      </c>
      <c r="Q43" s="310" t="s">
        <v>9</v>
      </c>
      <c r="R43" s="310" t="s">
        <v>10</v>
      </c>
      <c r="S43" s="310" t="s">
        <v>11</v>
      </c>
      <c r="T43" s="310" t="s">
        <v>12</v>
      </c>
      <c r="U43" s="313" t="s">
        <v>145</v>
      </c>
      <c r="V43" s="314" t="s">
        <v>20</v>
      </c>
      <c r="W43" s="310" t="s">
        <v>38</v>
      </c>
      <c r="X43" s="315" t="s">
        <v>14</v>
      </c>
      <c r="Y43" s="315" t="s">
        <v>15</v>
      </c>
      <c r="Z43" s="316" t="s">
        <v>155</v>
      </c>
      <c r="AA43" s="313" t="s">
        <v>157</v>
      </c>
      <c r="AB43" s="310" t="s">
        <v>130</v>
      </c>
      <c r="AC43" s="310" t="s">
        <v>151</v>
      </c>
      <c r="AD43" s="310" t="s">
        <v>275</v>
      </c>
      <c r="AE43" s="310" t="s">
        <v>277</v>
      </c>
      <c r="AF43" s="310" t="s">
        <v>48</v>
      </c>
      <c r="AG43" s="490" t="s">
        <v>17</v>
      </c>
      <c r="AH43" s="490"/>
      <c r="AI43" s="490"/>
      <c r="AJ43" s="317" t="s">
        <v>18</v>
      </c>
      <c r="AK43" s="311" t="s">
        <v>124</v>
      </c>
      <c r="AL43" s="311" t="s">
        <v>126</v>
      </c>
      <c r="AM43" s="318" t="s">
        <v>135</v>
      </c>
    </row>
    <row r="44" spans="1:39" ht="15.75" thickBot="1">
      <c r="A44" s="415"/>
      <c r="B44" s="416" t="s">
        <v>50</v>
      </c>
      <c r="C44" s="416" t="s">
        <v>51</v>
      </c>
      <c r="D44" s="417"/>
      <c r="E44" s="416" t="s">
        <v>164</v>
      </c>
      <c r="F44" s="415"/>
      <c r="G44" s="415"/>
      <c r="H44" s="418" t="s">
        <v>233</v>
      </c>
      <c r="I44" s="415"/>
      <c r="J44" s="415" t="s">
        <v>120</v>
      </c>
      <c r="K44" s="416" t="s">
        <v>47</v>
      </c>
      <c r="L44" s="419" t="s">
        <v>4</v>
      </c>
      <c r="M44" s="420" t="s">
        <v>5</v>
      </c>
      <c r="N44" s="415"/>
      <c r="O44" s="415"/>
      <c r="P44" s="415"/>
      <c r="Q44" s="415"/>
      <c r="R44" s="415"/>
      <c r="S44" s="415"/>
      <c r="T44" s="415"/>
      <c r="U44" s="421">
        <v>19529</v>
      </c>
      <c r="V44" s="422" t="s">
        <v>21</v>
      </c>
      <c r="W44" s="416" t="s">
        <v>39</v>
      </c>
      <c r="X44" s="415"/>
      <c r="Y44" s="416">
        <v>19803</v>
      </c>
      <c r="Z44" s="423" t="s">
        <v>156</v>
      </c>
      <c r="AA44" s="423" t="s">
        <v>158</v>
      </c>
      <c r="AB44" s="416" t="s">
        <v>129</v>
      </c>
      <c r="AC44" s="416"/>
      <c r="AD44" s="416" t="s">
        <v>276</v>
      </c>
      <c r="AE44" s="416" t="s">
        <v>278</v>
      </c>
      <c r="AF44" s="416" t="s">
        <v>123</v>
      </c>
      <c r="AG44" s="424">
        <v>0.25</v>
      </c>
      <c r="AH44" s="425">
        <v>0.5</v>
      </c>
      <c r="AI44" s="426" t="s">
        <v>5</v>
      </c>
      <c r="AJ44" s="429"/>
      <c r="AK44" s="427" t="s">
        <v>125</v>
      </c>
      <c r="AL44" s="427" t="s">
        <v>127</v>
      </c>
      <c r="AM44" s="428"/>
    </row>
    <row r="45" spans="1:39" ht="15.75" thickBot="1">
      <c r="A45" s="175" t="s">
        <v>23</v>
      </c>
      <c r="B45" s="176" t="s">
        <v>290</v>
      </c>
      <c r="C45" s="176" t="s">
        <v>291</v>
      </c>
      <c r="D45" s="176" t="s">
        <v>292</v>
      </c>
      <c r="E45" s="176" t="s">
        <v>293</v>
      </c>
      <c r="F45" s="176">
        <v>8</v>
      </c>
      <c r="G45" s="176" t="s">
        <v>24</v>
      </c>
      <c r="H45" s="176" t="s">
        <v>59</v>
      </c>
      <c r="I45" s="176" t="s">
        <v>118</v>
      </c>
      <c r="J45" s="176" t="s">
        <v>143</v>
      </c>
      <c r="K45" s="430">
        <v>79270</v>
      </c>
      <c r="L45" s="176">
        <v>0</v>
      </c>
      <c r="M45" s="176">
        <v>0</v>
      </c>
      <c r="N45" s="430">
        <v>17043</v>
      </c>
      <c r="O45" s="430">
        <v>158212</v>
      </c>
      <c r="P45" s="430">
        <v>27745</v>
      </c>
      <c r="Q45" s="430">
        <v>11098</v>
      </c>
      <c r="R45" s="430">
        <v>4114</v>
      </c>
      <c r="S45" s="430">
        <v>28037</v>
      </c>
      <c r="T45" s="430">
        <v>11559</v>
      </c>
      <c r="U45" s="430">
        <v>6489</v>
      </c>
      <c r="V45" s="430"/>
      <c r="W45" s="430"/>
      <c r="X45" s="430"/>
      <c r="Y45" s="430"/>
      <c r="Z45" s="430"/>
      <c r="AA45" s="430"/>
      <c r="AB45" s="430"/>
      <c r="AC45" s="430"/>
      <c r="AD45" s="430"/>
      <c r="AE45" s="430"/>
      <c r="AF45" s="430"/>
      <c r="AG45" s="176"/>
      <c r="AH45" s="176"/>
      <c r="AI45" s="176"/>
      <c r="AJ45" s="429">
        <v>343567</v>
      </c>
      <c r="AK45" s="429">
        <f>K46+N46+O46+P46+Q46+R46+S46+T46+U46</f>
        <v>0</v>
      </c>
      <c r="AL45" s="176" t="s">
        <v>294</v>
      </c>
      <c r="AM45" s="183"/>
    </row>
    <row r="46" spans="1:39" ht="15.75" thickBot="1">
      <c r="A46" s="194"/>
      <c r="B46" s="195"/>
      <c r="C46" s="195"/>
      <c r="D46" s="195"/>
      <c r="E46" s="195"/>
      <c r="F46" s="195"/>
      <c r="G46" s="195"/>
      <c r="H46" s="195"/>
      <c r="I46" s="195"/>
      <c r="J46" s="195"/>
      <c r="K46" s="195"/>
      <c r="L46" s="195"/>
      <c r="M46" s="195"/>
      <c r="N46" s="431"/>
      <c r="O46" s="431"/>
      <c r="P46" s="431"/>
      <c r="Q46" s="431"/>
      <c r="R46" s="431"/>
      <c r="S46" s="431"/>
      <c r="T46" s="431"/>
      <c r="U46" s="431"/>
      <c r="V46" s="195"/>
      <c r="W46" s="195"/>
      <c r="X46" s="195"/>
      <c r="Y46" s="195"/>
      <c r="Z46" s="195"/>
      <c r="AA46" s="195"/>
      <c r="AB46" s="195"/>
      <c r="AC46" s="195"/>
      <c r="AD46" s="195"/>
      <c r="AE46" s="195"/>
      <c r="AF46" s="195"/>
      <c r="AG46" s="195"/>
      <c r="AH46" s="195"/>
      <c r="AI46" s="195"/>
      <c r="AJ46" s="195"/>
      <c r="AK46" s="195"/>
      <c r="AL46" s="195"/>
      <c r="AM46" s="203"/>
    </row>
    <row r="47" spans="1:39">
      <c r="A47" s="222"/>
      <c r="B47" s="222"/>
      <c r="C47" s="222"/>
      <c r="D47" s="222"/>
      <c r="E47" s="222"/>
      <c r="F47" s="222"/>
      <c r="G47" s="222"/>
      <c r="H47" s="222"/>
      <c r="I47" s="222"/>
      <c r="J47" s="222"/>
      <c r="K47" s="222"/>
      <c r="L47" s="222"/>
      <c r="M47" s="222"/>
      <c r="N47" s="222"/>
      <c r="O47" s="222"/>
      <c r="P47" s="222"/>
      <c r="Q47" s="222"/>
      <c r="R47" s="222"/>
      <c r="S47" s="222"/>
      <c r="T47" s="222"/>
      <c r="U47" s="222"/>
      <c r="V47" s="222"/>
      <c r="W47" s="222"/>
      <c r="X47" s="222"/>
      <c r="Y47" s="222"/>
      <c r="Z47" s="222"/>
      <c r="AA47" s="222"/>
      <c r="AB47" s="222"/>
      <c r="AC47" s="222"/>
      <c r="AD47" s="222"/>
      <c r="AE47" s="222"/>
      <c r="AF47" s="222"/>
      <c r="AG47" s="222"/>
      <c r="AH47" s="222"/>
      <c r="AI47" s="222"/>
      <c r="AJ47" s="222"/>
      <c r="AK47" s="222"/>
      <c r="AL47" s="222"/>
      <c r="AM47" s="222"/>
    </row>
  </sheetData>
  <mergeCells count="8">
    <mergeCell ref="L43:M43"/>
    <mergeCell ref="AG43:AI43"/>
    <mergeCell ref="A4:AM4"/>
    <mergeCell ref="L5:M5"/>
    <mergeCell ref="AH5:AJ5"/>
    <mergeCell ref="A31:AM31"/>
    <mergeCell ref="L33:M33"/>
    <mergeCell ref="AG33:AI33"/>
  </mergeCells>
  <pageMargins left="0.7" right="0.7" top="0.75" bottom="0.75" header="0.3" footer="0.3"/>
  <pageSetup orientation="portrait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2:AM46"/>
  <sheetViews>
    <sheetView topLeftCell="A23" workbookViewId="0">
      <selection activeCell="A30" sqref="A30:AM39"/>
    </sheetView>
  </sheetViews>
  <sheetFormatPr baseColWidth="10" defaultRowHeight="15"/>
  <sheetData>
    <row r="2" spans="1:39" ht="15.75" thickBot="1"/>
    <row r="3" spans="1:39" ht="21.75" thickBot="1">
      <c r="A3" s="379"/>
      <c r="B3" s="379"/>
      <c r="C3" s="432" t="s">
        <v>295</v>
      </c>
      <c r="D3" s="433">
        <v>2012</v>
      </c>
      <c r="E3" s="434"/>
      <c r="F3" s="383"/>
      <c r="G3" s="383"/>
      <c r="H3" s="379"/>
    </row>
    <row r="4" spans="1:39" ht="21.75" thickBot="1">
      <c r="A4" s="479" t="s">
        <v>254</v>
      </c>
      <c r="B4" s="464"/>
      <c r="C4" s="464"/>
      <c r="D4" s="464"/>
      <c r="E4" s="464"/>
      <c r="F4" s="464"/>
      <c r="G4" s="464"/>
      <c r="H4" s="464"/>
      <c r="I4" s="464"/>
      <c r="J4" s="464"/>
      <c r="K4" s="464"/>
      <c r="L4" s="464"/>
      <c r="M4" s="464"/>
      <c r="N4" s="464"/>
      <c r="O4" s="464"/>
      <c r="P4" s="464"/>
      <c r="Q4" s="464"/>
      <c r="R4" s="464"/>
      <c r="S4" s="464"/>
      <c r="T4" s="464"/>
      <c r="U4" s="464"/>
      <c r="V4" s="464"/>
      <c r="W4" s="464"/>
      <c r="X4" s="464"/>
      <c r="Y4" s="464"/>
      <c r="Z4" s="464"/>
      <c r="AA4" s="464"/>
      <c r="AB4" s="464"/>
      <c r="AC4" s="464"/>
      <c r="AD4" s="464"/>
      <c r="AE4" s="464"/>
      <c r="AF4" s="464"/>
      <c r="AG4" s="464"/>
      <c r="AH4" s="464"/>
      <c r="AI4" s="464"/>
      <c r="AJ4" s="464"/>
      <c r="AK4" s="474"/>
      <c r="AL4" s="464"/>
      <c r="AM4" s="464"/>
    </row>
    <row r="5" spans="1:39">
      <c r="A5" s="143" t="s">
        <v>204</v>
      </c>
      <c r="B5" s="398" t="s">
        <v>49</v>
      </c>
      <c r="C5" s="145" t="s">
        <v>49</v>
      </c>
      <c r="D5" s="146" t="s">
        <v>206</v>
      </c>
      <c r="E5" s="147" t="s">
        <v>205</v>
      </c>
      <c r="F5" s="148" t="s">
        <v>1</v>
      </c>
      <c r="G5" s="148" t="s">
        <v>222</v>
      </c>
      <c r="H5" s="398" t="s">
        <v>232</v>
      </c>
      <c r="I5" s="149" t="s">
        <v>117</v>
      </c>
      <c r="J5" s="149" t="s">
        <v>119</v>
      </c>
      <c r="K5" s="399" t="s">
        <v>46</v>
      </c>
      <c r="L5" s="480" t="s">
        <v>3</v>
      </c>
      <c r="M5" s="481"/>
      <c r="N5" s="148" t="s">
        <v>6</v>
      </c>
      <c r="O5" s="148" t="s">
        <v>7</v>
      </c>
      <c r="P5" s="148" t="s">
        <v>8</v>
      </c>
      <c r="Q5" s="148" t="s">
        <v>9</v>
      </c>
      <c r="R5" s="148" t="s">
        <v>10</v>
      </c>
      <c r="S5" s="398" t="s">
        <v>11</v>
      </c>
      <c r="T5" s="143" t="s">
        <v>12</v>
      </c>
      <c r="U5" s="148" t="s">
        <v>144</v>
      </c>
      <c r="V5" s="153" t="s">
        <v>20</v>
      </c>
      <c r="W5" s="148" t="s">
        <v>38</v>
      </c>
      <c r="X5" s="154" t="s">
        <v>14</v>
      </c>
      <c r="Y5" s="154" t="s">
        <v>15</v>
      </c>
      <c r="Z5" s="154" t="s">
        <v>155</v>
      </c>
      <c r="AA5" s="148" t="s">
        <v>157</v>
      </c>
      <c r="AB5" s="148" t="s">
        <v>282</v>
      </c>
      <c r="AC5" s="148" t="s">
        <v>130</v>
      </c>
      <c r="AD5" s="148" t="s">
        <v>151</v>
      </c>
      <c r="AE5" s="148" t="s">
        <v>272</v>
      </c>
      <c r="AF5" s="148" t="s">
        <v>274</v>
      </c>
      <c r="AG5" s="148" t="s">
        <v>48</v>
      </c>
      <c r="AH5" s="480" t="s">
        <v>17</v>
      </c>
      <c r="AI5" s="482"/>
      <c r="AJ5" s="482"/>
      <c r="AK5" s="155" t="s">
        <v>18</v>
      </c>
      <c r="AL5" s="156" t="s">
        <v>124</v>
      </c>
      <c r="AM5" s="156" t="s">
        <v>126</v>
      </c>
    </row>
    <row r="6" spans="1:39" ht="15.75" thickBot="1">
      <c r="A6" s="158"/>
      <c r="B6" s="159" t="s">
        <v>50</v>
      </c>
      <c r="C6" s="160" t="s">
        <v>51</v>
      </c>
      <c r="D6" s="232"/>
      <c r="E6" s="162"/>
      <c r="F6" s="163"/>
      <c r="G6" s="164" t="s">
        <v>223</v>
      </c>
      <c r="H6" s="165" t="s">
        <v>233</v>
      </c>
      <c r="I6" s="166"/>
      <c r="J6" s="166" t="s">
        <v>120</v>
      </c>
      <c r="K6" s="167" t="s">
        <v>47</v>
      </c>
      <c r="L6" s="168" t="s">
        <v>4</v>
      </c>
      <c r="M6" s="168" t="s">
        <v>5</v>
      </c>
      <c r="N6" s="163"/>
      <c r="O6" s="163"/>
      <c r="P6" s="163"/>
      <c r="Q6" s="163"/>
      <c r="R6" s="163"/>
      <c r="S6" s="165"/>
      <c r="T6" s="158"/>
      <c r="U6" s="163"/>
      <c r="V6" s="169" t="s">
        <v>21</v>
      </c>
      <c r="W6" s="164" t="s">
        <v>39</v>
      </c>
      <c r="X6" s="163"/>
      <c r="Y6" s="164">
        <v>19803</v>
      </c>
      <c r="Z6" s="164" t="s">
        <v>156</v>
      </c>
      <c r="AA6" s="164" t="s">
        <v>158</v>
      </c>
      <c r="AB6" s="164" t="s">
        <v>283</v>
      </c>
      <c r="AC6" s="164" t="s">
        <v>129</v>
      </c>
      <c r="AD6" s="164"/>
      <c r="AE6" s="164"/>
      <c r="AF6" s="164" t="s">
        <v>273</v>
      </c>
      <c r="AG6" s="164" t="s">
        <v>123</v>
      </c>
      <c r="AH6" s="170">
        <v>0.25</v>
      </c>
      <c r="AI6" s="170">
        <v>0.5</v>
      </c>
      <c r="AJ6" s="171" t="s">
        <v>5</v>
      </c>
      <c r="AK6" s="166"/>
      <c r="AL6" s="173" t="s">
        <v>125</v>
      </c>
      <c r="AM6" s="173" t="s">
        <v>127</v>
      </c>
    </row>
    <row r="7" spans="1:39">
      <c r="A7" s="12" t="s">
        <v>22</v>
      </c>
      <c r="B7" s="29" t="s">
        <v>53</v>
      </c>
      <c r="C7" s="29" t="s">
        <v>54</v>
      </c>
      <c r="D7" s="400" t="s">
        <v>207</v>
      </c>
      <c r="E7" s="13" t="s">
        <v>165</v>
      </c>
      <c r="F7" s="13">
        <v>6</v>
      </c>
      <c r="G7" s="13" t="s">
        <v>22</v>
      </c>
      <c r="H7" s="13" t="s">
        <v>56</v>
      </c>
      <c r="I7" s="13" t="s">
        <v>118</v>
      </c>
      <c r="J7" s="13" t="s">
        <v>121</v>
      </c>
      <c r="K7" s="14">
        <v>365211</v>
      </c>
      <c r="L7" s="15">
        <v>13</v>
      </c>
      <c r="M7" s="14">
        <v>94955</v>
      </c>
      <c r="N7" s="14">
        <v>78520</v>
      </c>
      <c r="O7" s="14">
        <v>1007510</v>
      </c>
      <c r="P7" s="14">
        <v>127824</v>
      </c>
      <c r="Q7" s="14">
        <v>51130</v>
      </c>
      <c r="R7" s="14">
        <v>15084</v>
      </c>
      <c r="S7" s="14">
        <v>195453</v>
      </c>
      <c r="T7" s="14">
        <v>74483</v>
      </c>
      <c r="U7" s="14">
        <v>0</v>
      </c>
      <c r="V7" s="14">
        <v>0</v>
      </c>
      <c r="W7" s="14"/>
      <c r="X7" s="14">
        <v>0</v>
      </c>
      <c r="Y7" s="14"/>
      <c r="Z7" s="19">
        <v>0</v>
      </c>
      <c r="AA7" s="19">
        <v>0</v>
      </c>
      <c r="AB7" s="14">
        <v>0</v>
      </c>
      <c r="AC7" s="14">
        <v>345626</v>
      </c>
      <c r="AD7" s="14">
        <v>37669</v>
      </c>
      <c r="AE7" s="14">
        <v>0</v>
      </c>
      <c r="AF7" s="14">
        <v>0</v>
      </c>
      <c r="AG7" s="14">
        <v>1372721</v>
      </c>
      <c r="AH7" s="16"/>
      <c r="AI7" s="16"/>
      <c r="AJ7" s="14"/>
      <c r="AK7" s="14">
        <f t="shared" ref="AK7" si="0">K7+M7+N7+O7+P7+Q7+R7+S7+T7+U7+V7+X7+Y7+AA7+AC7+AJ7+AG7+AD7+Z7</f>
        <v>3766186</v>
      </c>
      <c r="AL7" s="49">
        <v>39788</v>
      </c>
      <c r="AM7" s="39" t="s">
        <v>136</v>
      </c>
    </row>
    <row r="8" spans="1:39">
      <c r="A8" s="17" t="s">
        <v>23</v>
      </c>
      <c r="B8" s="23" t="s">
        <v>57</v>
      </c>
      <c r="C8" s="23" t="s">
        <v>58</v>
      </c>
      <c r="D8" s="401" t="s">
        <v>208</v>
      </c>
      <c r="E8" s="18" t="s">
        <v>166</v>
      </c>
      <c r="F8" s="18">
        <v>8</v>
      </c>
      <c r="G8" s="18" t="s">
        <v>224</v>
      </c>
      <c r="H8" s="18" t="s">
        <v>59</v>
      </c>
      <c r="I8" s="18" t="s">
        <v>118</v>
      </c>
      <c r="J8" s="18" t="s">
        <v>121</v>
      </c>
      <c r="K8" s="19">
        <v>290658</v>
      </c>
      <c r="L8" s="20">
        <v>4</v>
      </c>
      <c r="M8" s="19">
        <v>23253</v>
      </c>
      <c r="N8" s="19">
        <v>62491</v>
      </c>
      <c r="O8" s="19">
        <v>580111</v>
      </c>
      <c r="P8" s="19">
        <v>101730</v>
      </c>
      <c r="Q8" s="19">
        <v>40692</v>
      </c>
      <c r="R8" s="19">
        <v>15084</v>
      </c>
      <c r="S8" s="19">
        <v>102802</v>
      </c>
      <c r="T8" s="19">
        <v>42383</v>
      </c>
      <c r="U8" s="19">
        <v>23793</v>
      </c>
      <c r="V8" s="19">
        <v>0</v>
      </c>
      <c r="W8" s="19"/>
      <c r="X8" s="19">
        <v>261231</v>
      </c>
      <c r="Y8" s="19">
        <v>174154</v>
      </c>
      <c r="Z8" s="19">
        <v>0</v>
      </c>
      <c r="AA8" s="19">
        <v>0</v>
      </c>
      <c r="AB8" s="19">
        <v>0</v>
      </c>
      <c r="AC8" s="19">
        <v>345626</v>
      </c>
      <c r="AD8" s="19">
        <v>37669</v>
      </c>
      <c r="AE8" s="19">
        <v>0</v>
      </c>
      <c r="AF8" s="19">
        <v>0</v>
      </c>
      <c r="AG8" s="19">
        <v>0</v>
      </c>
      <c r="AH8" s="21"/>
      <c r="AI8" s="21"/>
      <c r="AJ8" s="19"/>
      <c r="AK8" s="19">
        <f>K8+M8+N8+O8+P8+Q8+R8+S8+T8+U8+V8+X8+Y8+AA8+AC8+AJ8+AG8+AD8+Z8+AF8+AE8</f>
        <v>2101677</v>
      </c>
      <c r="AL8" s="40">
        <v>37622</v>
      </c>
      <c r="AM8" s="55" t="s">
        <v>136</v>
      </c>
    </row>
    <row r="9" spans="1:39">
      <c r="A9" s="17" t="s">
        <v>23</v>
      </c>
      <c r="B9" s="23" t="s">
        <v>64</v>
      </c>
      <c r="C9" s="23" t="s">
        <v>65</v>
      </c>
      <c r="D9" s="401" t="s">
        <v>209</v>
      </c>
      <c r="E9" s="18" t="s">
        <v>167</v>
      </c>
      <c r="F9" s="18">
        <v>10</v>
      </c>
      <c r="G9" s="18" t="s">
        <v>26</v>
      </c>
      <c r="H9" s="18" t="s">
        <v>231</v>
      </c>
      <c r="I9" s="18" t="s">
        <v>118</v>
      </c>
      <c r="J9" s="18" t="s">
        <v>121</v>
      </c>
      <c r="K9" s="19">
        <v>245556</v>
      </c>
      <c r="L9" s="20">
        <v>4</v>
      </c>
      <c r="M9" s="19">
        <v>19644</v>
      </c>
      <c r="N9" s="19">
        <v>52795</v>
      </c>
      <c r="O9" s="19">
        <v>336933</v>
      </c>
      <c r="P9" s="19">
        <v>85945</v>
      </c>
      <c r="Q9" s="19">
        <v>34378</v>
      </c>
      <c r="R9" s="19">
        <v>15084</v>
      </c>
      <c r="S9" s="19">
        <v>58574</v>
      </c>
      <c r="T9" s="19">
        <v>24163</v>
      </c>
      <c r="U9" s="19">
        <v>23793</v>
      </c>
      <c r="V9" s="19">
        <v>0</v>
      </c>
      <c r="W9" s="19"/>
      <c r="X9" s="19">
        <v>0</v>
      </c>
      <c r="Y9" s="19">
        <v>0</v>
      </c>
      <c r="Z9" s="19">
        <v>0</v>
      </c>
      <c r="AA9" s="19">
        <v>0</v>
      </c>
      <c r="AB9" s="19">
        <v>0</v>
      </c>
      <c r="AC9" s="19">
        <v>345626</v>
      </c>
      <c r="AD9" s="19">
        <v>37669</v>
      </c>
      <c r="AE9" s="19">
        <v>0</v>
      </c>
      <c r="AF9" s="19">
        <v>0</v>
      </c>
      <c r="AG9" s="19">
        <v>0</v>
      </c>
      <c r="AH9" s="21">
        <v>0</v>
      </c>
      <c r="AI9" s="21">
        <v>0</v>
      </c>
      <c r="AJ9" s="19">
        <v>0</v>
      </c>
      <c r="AK9" s="19">
        <f t="shared" ref="AK9:AK14" si="1">K9+M9+N9+O9+P9+Q9+R9+S9+T9+U9+V9+X9+Y9+AA9+AC9+AJ9+AG9+AD9+Z9+AF9</f>
        <v>1280160</v>
      </c>
      <c r="AL9" s="40">
        <v>37622</v>
      </c>
      <c r="AM9" s="55" t="s">
        <v>136</v>
      </c>
    </row>
    <row r="10" spans="1:39">
      <c r="A10" s="17" t="s">
        <v>23</v>
      </c>
      <c r="B10" s="23" t="s">
        <v>68</v>
      </c>
      <c r="C10" s="23" t="s">
        <v>69</v>
      </c>
      <c r="D10" s="401" t="s">
        <v>210</v>
      </c>
      <c r="E10" s="18" t="s">
        <v>168</v>
      </c>
      <c r="F10" s="18">
        <v>10</v>
      </c>
      <c r="G10" s="18" t="s">
        <v>27</v>
      </c>
      <c r="H10" s="18" t="s">
        <v>56</v>
      </c>
      <c r="I10" s="18" t="s">
        <v>118</v>
      </c>
      <c r="J10" s="18" t="s">
        <v>121</v>
      </c>
      <c r="K10" s="19">
        <v>245556</v>
      </c>
      <c r="L10" s="20">
        <v>0</v>
      </c>
      <c r="M10" s="19">
        <v>0</v>
      </c>
      <c r="N10" s="19">
        <v>52795</v>
      </c>
      <c r="O10" s="19">
        <v>336933</v>
      </c>
      <c r="P10" s="19">
        <v>85945</v>
      </c>
      <c r="Q10" s="19">
        <v>34378</v>
      </c>
      <c r="R10" s="19">
        <v>15084</v>
      </c>
      <c r="S10" s="19">
        <v>58574</v>
      </c>
      <c r="T10" s="19">
        <v>24163</v>
      </c>
      <c r="U10" s="19">
        <v>23793</v>
      </c>
      <c r="V10" s="19">
        <v>0</v>
      </c>
      <c r="W10" s="19"/>
      <c r="X10" s="19">
        <v>0</v>
      </c>
      <c r="Y10" s="19">
        <v>0</v>
      </c>
      <c r="Z10" s="19">
        <v>0</v>
      </c>
      <c r="AA10" s="19">
        <v>0</v>
      </c>
      <c r="AB10" s="19">
        <v>0</v>
      </c>
      <c r="AC10" s="19">
        <v>345626</v>
      </c>
      <c r="AD10" s="19">
        <v>37669</v>
      </c>
      <c r="AE10" s="19">
        <v>0</v>
      </c>
      <c r="AF10" s="19">
        <v>0</v>
      </c>
      <c r="AG10" s="19">
        <v>0</v>
      </c>
      <c r="AH10" s="21"/>
      <c r="AI10" s="21"/>
      <c r="AJ10" s="19"/>
      <c r="AK10" s="19">
        <f>K10+M10+N10+O10+P10+Q10+R10+S10+T10+U10+V10+X10+Y10+AA10+AC10+AJ10+AG10+AD10+Z10+AF10+AE10</f>
        <v>1260516</v>
      </c>
      <c r="AL10" s="40">
        <v>40560</v>
      </c>
      <c r="AM10" s="55" t="s">
        <v>136</v>
      </c>
    </row>
    <row r="11" spans="1:39">
      <c r="A11" s="17" t="s">
        <v>23</v>
      </c>
      <c r="B11" s="23" t="s">
        <v>71</v>
      </c>
      <c r="C11" s="23" t="s">
        <v>72</v>
      </c>
      <c r="D11" s="401" t="s">
        <v>211</v>
      </c>
      <c r="E11" s="18" t="s">
        <v>169</v>
      </c>
      <c r="F11" s="18">
        <v>10</v>
      </c>
      <c r="G11" s="18" t="s">
        <v>28</v>
      </c>
      <c r="H11" s="18" t="s">
        <v>234</v>
      </c>
      <c r="I11" s="18" t="s">
        <v>118</v>
      </c>
      <c r="J11" s="18" t="s">
        <v>121</v>
      </c>
      <c r="K11" s="19">
        <v>245556</v>
      </c>
      <c r="L11" s="20">
        <v>8</v>
      </c>
      <c r="M11" s="19">
        <v>39289</v>
      </c>
      <c r="N11" s="19">
        <v>52795</v>
      </c>
      <c r="O11" s="19">
        <v>336933</v>
      </c>
      <c r="P11" s="19">
        <v>85945</v>
      </c>
      <c r="Q11" s="19">
        <v>34378</v>
      </c>
      <c r="R11" s="19">
        <v>15084</v>
      </c>
      <c r="S11" s="19">
        <v>58574</v>
      </c>
      <c r="T11" s="19">
        <v>24163</v>
      </c>
      <c r="U11" s="19">
        <v>23793</v>
      </c>
      <c r="V11" s="19">
        <v>0</v>
      </c>
      <c r="W11" s="19"/>
      <c r="X11" s="19">
        <v>0</v>
      </c>
      <c r="Y11" s="19"/>
      <c r="Z11" s="19">
        <v>0</v>
      </c>
      <c r="AA11" s="19">
        <v>0</v>
      </c>
      <c r="AB11" s="19">
        <v>0</v>
      </c>
      <c r="AC11" s="19">
        <v>345626</v>
      </c>
      <c r="AD11" s="19">
        <v>37669</v>
      </c>
      <c r="AE11" s="19">
        <v>0</v>
      </c>
      <c r="AF11" s="19">
        <v>0</v>
      </c>
      <c r="AG11" s="19">
        <v>0</v>
      </c>
      <c r="AH11" s="21">
        <v>0</v>
      </c>
      <c r="AI11" s="21">
        <v>0</v>
      </c>
      <c r="AJ11" s="19">
        <v>0</v>
      </c>
      <c r="AK11" s="19">
        <f>K11+M11+N11+O11+P11+Q11+R11+S11+T11+U11+V11+X11+Y11+AA11+AC11+AJ11+AG11+AD11+Z11+AF11+AE11</f>
        <v>1299805</v>
      </c>
      <c r="AL11" s="40">
        <v>34700</v>
      </c>
      <c r="AM11" s="55" t="s">
        <v>136</v>
      </c>
    </row>
    <row r="12" spans="1:39">
      <c r="A12" s="17" t="s">
        <v>29</v>
      </c>
      <c r="B12" s="23" t="s">
        <v>75</v>
      </c>
      <c r="C12" s="23" t="s">
        <v>76</v>
      </c>
      <c r="D12" s="401" t="s">
        <v>212</v>
      </c>
      <c r="E12" s="18" t="s">
        <v>170</v>
      </c>
      <c r="F12" s="18">
        <v>11</v>
      </c>
      <c r="G12" s="18" t="s">
        <v>225</v>
      </c>
      <c r="H12" s="18" t="s">
        <v>231</v>
      </c>
      <c r="I12" s="18" t="s">
        <v>118</v>
      </c>
      <c r="J12" s="18" t="s">
        <v>121</v>
      </c>
      <c r="K12" s="19">
        <v>227316</v>
      </c>
      <c r="L12" s="20">
        <v>4</v>
      </c>
      <c r="M12" s="19">
        <v>18185</v>
      </c>
      <c r="N12" s="19">
        <v>48873</v>
      </c>
      <c r="O12" s="19">
        <v>254591</v>
      </c>
      <c r="P12" s="19">
        <v>79561</v>
      </c>
      <c r="Q12" s="19">
        <v>31824</v>
      </c>
      <c r="R12" s="19">
        <v>15084</v>
      </c>
      <c r="S12" s="19">
        <v>43658</v>
      </c>
      <c r="T12" s="19">
        <v>17985</v>
      </c>
      <c r="U12" s="19">
        <v>23793</v>
      </c>
      <c r="V12" s="19">
        <v>0</v>
      </c>
      <c r="W12" s="19"/>
      <c r="X12" s="19">
        <v>0</v>
      </c>
      <c r="Y12" s="19">
        <v>0</v>
      </c>
      <c r="Z12" s="19">
        <v>0</v>
      </c>
      <c r="AA12" s="19">
        <v>0</v>
      </c>
      <c r="AB12" s="19">
        <v>0</v>
      </c>
      <c r="AC12" s="19">
        <v>345626</v>
      </c>
      <c r="AD12" s="19">
        <v>37669</v>
      </c>
      <c r="AE12" s="19">
        <v>0</v>
      </c>
      <c r="AF12" s="19">
        <v>0</v>
      </c>
      <c r="AG12" s="19">
        <v>0</v>
      </c>
      <c r="AH12" s="21">
        <v>21</v>
      </c>
      <c r="AI12" s="21">
        <v>0</v>
      </c>
      <c r="AJ12" s="19">
        <v>66579</v>
      </c>
      <c r="AK12" s="19">
        <f t="shared" si="1"/>
        <v>1210744</v>
      </c>
      <c r="AL12" s="40">
        <v>37641</v>
      </c>
      <c r="AM12" s="55" t="s">
        <v>136</v>
      </c>
    </row>
    <row r="13" spans="1:39">
      <c r="A13" s="17" t="s">
        <v>29</v>
      </c>
      <c r="B13" s="23" t="s">
        <v>78</v>
      </c>
      <c r="C13" s="23" t="s">
        <v>79</v>
      </c>
      <c r="D13" s="401" t="s">
        <v>213</v>
      </c>
      <c r="E13" s="18" t="s">
        <v>171</v>
      </c>
      <c r="F13" s="18">
        <v>11</v>
      </c>
      <c r="G13" s="18" t="s">
        <v>226</v>
      </c>
      <c r="H13" s="18" t="s">
        <v>229</v>
      </c>
      <c r="I13" s="18" t="s">
        <v>118</v>
      </c>
      <c r="J13" s="18" t="s">
        <v>121</v>
      </c>
      <c r="K13" s="19">
        <v>227316</v>
      </c>
      <c r="L13" s="20">
        <v>15</v>
      </c>
      <c r="M13" s="19">
        <v>68195</v>
      </c>
      <c r="N13" s="19">
        <v>48873</v>
      </c>
      <c r="O13" s="19">
        <v>254591</v>
      </c>
      <c r="P13" s="19">
        <v>79561</v>
      </c>
      <c r="Q13" s="19">
        <v>31824</v>
      </c>
      <c r="R13" s="19">
        <v>15084</v>
      </c>
      <c r="S13" s="19">
        <v>43658</v>
      </c>
      <c r="T13" s="19">
        <v>17985</v>
      </c>
      <c r="U13" s="19">
        <v>23793</v>
      </c>
      <c r="V13" s="19">
        <v>13620</v>
      </c>
      <c r="W13" s="19"/>
      <c r="X13" s="19">
        <v>0</v>
      </c>
      <c r="Y13" s="19">
        <v>0</v>
      </c>
      <c r="Z13" s="19">
        <v>0</v>
      </c>
      <c r="AA13" s="19">
        <v>0</v>
      </c>
      <c r="AB13" s="19">
        <v>0</v>
      </c>
      <c r="AC13" s="19">
        <v>345626</v>
      </c>
      <c r="AD13" s="19">
        <v>37669</v>
      </c>
      <c r="AE13" s="19">
        <v>0</v>
      </c>
      <c r="AF13" s="19">
        <v>0</v>
      </c>
      <c r="AG13" s="19">
        <v>0</v>
      </c>
      <c r="AH13" s="21"/>
      <c r="AI13" s="21">
        <v>0</v>
      </c>
      <c r="AJ13" s="19"/>
      <c r="AK13" s="19">
        <f>K13+M13+N13+O13+P13+Q13+R13+S13+T13+U13+V13+X13+Y13+AA13+AC13+AJ13+AG13+AD13+Z13+AF13+AE13</f>
        <v>1207795</v>
      </c>
      <c r="AL13" s="40">
        <v>29587</v>
      </c>
      <c r="AM13" s="55" t="s">
        <v>136</v>
      </c>
    </row>
    <row r="14" spans="1:39">
      <c r="A14" s="17" t="s">
        <v>32</v>
      </c>
      <c r="B14" s="23" t="s">
        <v>82</v>
      </c>
      <c r="C14" s="23" t="s">
        <v>83</v>
      </c>
      <c r="D14" s="401" t="s">
        <v>214</v>
      </c>
      <c r="E14" s="18" t="s">
        <v>172</v>
      </c>
      <c r="F14" s="18">
        <v>13</v>
      </c>
      <c r="G14" s="18" t="s">
        <v>235</v>
      </c>
      <c r="H14" s="18" t="s">
        <v>240</v>
      </c>
      <c r="I14" s="18" t="s">
        <v>118</v>
      </c>
      <c r="J14" s="18" t="s">
        <v>121</v>
      </c>
      <c r="K14" s="19">
        <v>194943</v>
      </c>
      <c r="L14" s="20">
        <v>14</v>
      </c>
      <c r="M14" s="19">
        <v>54584</v>
      </c>
      <c r="N14" s="19">
        <v>41913</v>
      </c>
      <c r="O14" s="19">
        <v>139841</v>
      </c>
      <c r="P14" s="19">
        <v>68230</v>
      </c>
      <c r="Q14" s="19">
        <v>27292</v>
      </c>
      <c r="R14" s="19">
        <v>54472</v>
      </c>
      <c r="S14" s="19">
        <v>27260</v>
      </c>
      <c r="T14" s="19">
        <v>10367</v>
      </c>
      <c r="U14" s="19">
        <v>39310</v>
      </c>
      <c r="V14" s="19">
        <v>0</v>
      </c>
      <c r="W14" s="19"/>
      <c r="X14" s="19">
        <v>0</v>
      </c>
      <c r="Y14" s="19">
        <v>0</v>
      </c>
      <c r="Z14" s="19">
        <v>0</v>
      </c>
      <c r="AA14" s="19">
        <v>0</v>
      </c>
      <c r="AB14" s="19">
        <v>0</v>
      </c>
      <c r="AC14" s="19">
        <v>345626</v>
      </c>
      <c r="AD14" s="19">
        <v>54075</v>
      </c>
      <c r="AE14" s="19">
        <v>0</v>
      </c>
      <c r="AF14" s="19">
        <v>0</v>
      </c>
      <c r="AG14" s="19">
        <v>0</v>
      </c>
      <c r="AH14" s="21"/>
      <c r="AI14" s="21"/>
      <c r="AJ14" s="19"/>
      <c r="AK14" s="19">
        <f t="shared" si="1"/>
        <v>1057913</v>
      </c>
      <c r="AL14" s="40">
        <v>30682</v>
      </c>
      <c r="AM14" s="55" t="s">
        <v>136</v>
      </c>
    </row>
    <row r="15" spans="1:39">
      <c r="A15" s="17" t="s">
        <v>34</v>
      </c>
      <c r="B15" s="23" t="s">
        <v>85</v>
      </c>
      <c r="C15" s="23" t="s">
        <v>86</v>
      </c>
      <c r="D15" s="401" t="s">
        <v>215</v>
      </c>
      <c r="E15" s="18" t="s">
        <v>173</v>
      </c>
      <c r="F15" s="18">
        <v>14</v>
      </c>
      <c r="G15" s="18" t="s">
        <v>228</v>
      </c>
      <c r="H15" s="18" t="s">
        <v>236</v>
      </c>
      <c r="I15" s="18" t="s">
        <v>118</v>
      </c>
      <c r="J15" s="18" t="s">
        <v>121</v>
      </c>
      <c r="K15" s="19">
        <v>180528</v>
      </c>
      <c r="L15" s="20">
        <v>15</v>
      </c>
      <c r="M15" s="19">
        <v>54158</v>
      </c>
      <c r="N15" s="19">
        <v>38814</v>
      </c>
      <c r="O15" s="19">
        <v>105633</v>
      </c>
      <c r="P15" s="19">
        <v>63185</v>
      </c>
      <c r="Q15" s="19">
        <v>25274</v>
      </c>
      <c r="R15" s="19">
        <v>54037</v>
      </c>
      <c r="S15" s="19">
        <v>20553</v>
      </c>
      <c r="T15" s="19">
        <v>7666</v>
      </c>
      <c r="U15" s="19">
        <v>39310</v>
      </c>
      <c r="V15" s="19">
        <v>0</v>
      </c>
      <c r="W15" s="19"/>
      <c r="X15" s="19">
        <v>0</v>
      </c>
      <c r="Y15" s="19">
        <v>0</v>
      </c>
      <c r="Z15" s="19">
        <v>0</v>
      </c>
      <c r="AA15" s="19">
        <v>0</v>
      </c>
      <c r="AB15" s="19">
        <v>0</v>
      </c>
      <c r="AC15" s="19">
        <v>345626</v>
      </c>
      <c r="AD15" s="19">
        <v>54075</v>
      </c>
      <c r="AE15" s="19">
        <v>0</v>
      </c>
      <c r="AF15" s="19">
        <v>0</v>
      </c>
      <c r="AG15" s="19">
        <v>0</v>
      </c>
      <c r="AH15" s="21"/>
      <c r="AI15" s="21"/>
      <c r="AJ15" s="19"/>
      <c r="AK15" s="19">
        <f>K15+M15+N15+O15+P15+Q15+R15+S15+T15+U15+V15+X15+Y15+AA15+AC15+AJ15+AG15+AD15+Z15+AF15+AE15</f>
        <v>988859</v>
      </c>
      <c r="AL15" s="40">
        <v>29221</v>
      </c>
      <c r="AM15" s="55" t="s">
        <v>136</v>
      </c>
    </row>
    <row r="16" spans="1:39">
      <c r="A16" s="17" t="s">
        <v>32</v>
      </c>
      <c r="B16" s="23" t="s">
        <v>88</v>
      </c>
      <c r="C16" s="23" t="s">
        <v>89</v>
      </c>
      <c r="D16" s="401" t="s">
        <v>216</v>
      </c>
      <c r="E16" s="18" t="s">
        <v>174</v>
      </c>
      <c r="F16" s="18">
        <v>15</v>
      </c>
      <c r="G16" s="18" t="s">
        <v>230</v>
      </c>
      <c r="H16" s="18" t="s">
        <v>229</v>
      </c>
      <c r="I16" s="18" t="s">
        <v>118</v>
      </c>
      <c r="J16" s="18" t="s">
        <v>121</v>
      </c>
      <c r="K16" s="19">
        <v>167270</v>
      </c>
      <c r="L16" s="20">
        <v>12</v>
      </c>
      <c r="M16" s="19">
        <v>40145</v>
      </c>
      <c r="N16" s="19">
        <v>35963</v>
      </c>
      <c r="O16" s="19">
        <v>84846</v>
      </c>
      <c r="P16" s="19">
        <v>58545</v>
      </c>
      <c r="Q16" s="19">
        <v>23418</v>
      </c>
      <c r="R16" s="19">
        <v>46534</v>
      </c>
      <c r="S16" s="19">
        <v>15939</v>
      </c>
      <c r="T16" s="19">
        <v>5997</v>
      </c>
      <c r="U16" s="19">
        <v>39310</v>
      </c>
      <c r="V16" s="19">
        <v>10592</v>
      </c>
      <c r="W16" s="19">
        <v>0</v>
      </c>
      <c r="X16" s="19">
        <v>0</v>
      </c>
      <c r="Y16" s="19">
        <v>0</v>
      </c>
      <c r="Z16" s="19">
        <v>0</v>
      </c>
      <c r="AA16" s="19">
        <v>0</v>
      </c>
      <c r="AB16" s="19">
        <v>0</v>
      </c>
      <c r="AC16" s="19">
        <v>345626</v>
      </c>
      <c r="AD16" s="19">
        <v>54075</v>
      </c>
      <c r="AE16" s="19"/>
      <c r="AF16" s="19">
        <v>0</v>
      </c>
      <c r="AG16" s="19">
        <v>0</v>
      </c>
      <c r="AH16" s="21">
        <v>0</v>
      </c>
      <c r="AI16" s="21"/>
      <c r="AJ16" s="19">
        <v>0</v>
      </c>
      <c r="AK16" s="19">
        <f>K16+M16+N16+O16+P16+Q16+R16+S16+T16+U16+V16+X16+Y16+AA16+AC16+AJ16+AG16+AD16+Z16+AF16+W16+AB16</f>
        <v>928260</v>
      </c>
      <c r="AL16" s="40">
        <v>32082</v>
      </c>
      <c r="AM16" s="55" t="s">
        <v>136</v>
      </c>
    </row>
    <row r="17" spans="1:39">
      <c r="A17" s="17" t="s">
        <v>32</v>
      </c>
      <c r="B17" s="23" t="s">
        <v>78</v>
      </c>
      <c r="C17" s="23" t="s">
        <v>79</v>
      </c>
      <c r="D17" s="401" t="s">
        <v>210</v>
      </c>
      <c r="E17" s="18" t="s">
        <v>175</v>
      </c>
      <c r="F17" s="18">
        <v>16</v>
      </c>
      <c r="G17" s="18" t="s">
        <v>237</v>
      </c>
      <c r="H17" s="18" t="s">
        <v>227</v>
      </c>
      <c r="I17" s="18" t="s">
        <v>118</v>
      </c>
      <c r="J17" s="18" t="s">
        <v>121</v>
      </c>
      <c r="K17" s="19">
        <v>154198</v>
      </c>
      <c r="L17" s="22">
        <v>9</v>
      </c>
      <c r="M17" s="19">
        <v>27756</v>
      </c>
      <c r="N17" s="19">
        <v>33153</v>
      </c>
      <c r="O17" s="19">
        <v>83330</v>
      </c>
      <c r="P17" s="19">
        <v>53969</v>
      </c>
      <c r="Q17" s="19">
        <v>21588</v>
      </c>
      <c r="R17" s="19">
        <v>49028</v>
      </c>
      <c r="S17" s="19">
        <v>15526</v>
      </c>
      <c r="T17" s="19">
        <v>5825</v>
      </c>
      <c r="U17" s="19">
        <v>39310</v>
      </c>
      <c r="V17" s="19">
        <v>0</v>
      </c>
      <c r="W17" s="19">
        <v>1650</v>
      </c>
      <c r="X17" s="19">
        <v>0</v>
      </c>
      <c r="Y17" s="19">
        <v>0</v>
      </c>
      <c r="Z17" s="19">
        <v>0</v>
      </c>
      <c r="AA17" s="19">
        <v>0</v>
      </c>
      <c r="AB17" s="19">
        <v>0</v>
      </c>
      <c r="AC17" s="19">
        <v>345626</v>
      </c>
      <c r="AD17" s="19">
        <v>54075</v>
      </c>
      <c r="AE17" s="19">
        <v>0</v>
      </c>
      <c r="AF17" s="19">
        <v>0</v>
      </c>
      <c r="AG17" s="19">
        <v>0</v>
      </c>
      <c r="AH17" s="21">
        <v>39</v>
      </c>
      <c r="AI17" s="21">
        <v>3</v>
      </c>
      <c r="AJ17" s="19">
        <v>66571</v>
      </c>
      <c r="AK17" s="19">
        <f t="shared" ref="AK17:AK22" si="2">K17+M17+N17+O17+P17+Q17+R17+S17+T17+U17+V17+X17+Y17+AA17+AC17+AJ17+AG17+AD17+Z17+AF17+W17+AE17</f>
        <v>951605</v>
      </c>
      <c r="AL17" s="40">
        <v>33970</v>
      </c>
      <c r="AM17" s="55" t="s">
        <v>136</v>
      </c>
    </row>
    <row r="18" spans="1:39">
      <c r="A18" s="17" t="s">
        <v>34</v>
      </c>
      <c r="B18" s="23" t="s">
        <v>91</v>
      </c>
      <c r="C18" s="23" t="s">
        <v>92</v>
      </c>
      <c r="D18" s="401" t="s">
        <v>217</v>
      </c>
      <c r="E18" s="18" t="s">
        <v>176</v>
      </c>
      <c r="F18" s="18">
        <v>17</v>
      </c>
      <c r="G18" s="18" t="s">
        <v>34</v>
      </c>
      <c r="H18" s="18" t="s">
        <v>238</v>
      </c>
      <c r="I18" s="18" t="s">
        <v>118</v>
      </c>
      <c r="J18" s="18" t="s">
        <v>121</v>
      </c>
      <c r="K18" s="19">
        <v>143034</v>
      </c>
      <c r="L18" s="22">
        <v>11</v>
      </c>
      <c r="M18" s="19">
        <v>31467</v>
      </c>
      <c r="N18" s="19">
        <v>30752</v>
      </c>
      <c r="O18" s="19">
        <v>64429</v>
      </c>
      <c r="P18" s="19">
        <v>50062</v>
      </c>
      <c r="Q18" s="19">
        <v>20025</v>
      </c>
      <c r="R18" s="19">
        <v>45611</v>
      </c>
      <c r="S18" s="19">
        <v>11188</v>
      </c>
      <c r="T18" s="19">
        <v>4176</v>
      </c>
      <c r="U18" s="19">
        <v>39310</v>
      </c>
      <c r="V18" s="19">
        <v>0</v>
      </c>
      <c r="W18" s="19">
        <v>6600</v>
      </c>
      <c r="X18" s="19">
        <v>0</v>
      </c>
      <c r="Y18" s="19">
        <v>0</v>
      </c>
      <c r="Z18" s="19">
        <v>0</v>
      </c>
      <c r="AA18" s="19">
        <v>0</v>
      </c>
      <c r="AB18" s="19">
        <v>0</v>
      </c>
      <c r="AC18" s="19">
        <v>345626</v>
      </c>
      <c r="AD18" s="19">
        <v>54075</v>
      </c>
      <c r="AE18" s="19">
        <v>0</v>
      </c>
      <c r="AF18" s="19">
        <v>0</v>
      </c>
      <c r="AG18" s="19">
        <v>0</v>
      </c>
      <c r="AH18" s="21"/>
      <c r="AI18" s="21"/>
      <c r="AJ18" s="19"/>
      <c r="AK18" s="19">
        <f t="shared" si="2"/>
        <v>846355</v>
      </c>
      <c r="AL18" s="40">
        <v>32874</v>
      </c>
      <c r="AM18" s="55" t="s">
        <v>136</v>
      </c>
    </row>
    <row r="19" spans="1:39">
      <c r="A19" s="17" t="s">
        <v>40</v>
      </c>
      <c r="B19" s="23" t="s">
        <v>93</v>
      </c>
      <c r="C19" s="23" t="s">
        <v>57</v>
      </c>
      <c r="D19" s="401" t="s">
        <v>218</v>
      </c>
      <c r="E19" s="18" t="s">
        <v>177</v>
      </c>
      <c r="F19" s="18">
        <v>17</v>
      </c>
      <c r="G19" s="18" t="s">
        <v>239</v>
      </c>
      <c r="H19" s="18" t="s">
        <v>241</v>
      </c>
      <c r="I19" s="18" t="s">
        <v>118</v>
      </c>
      <c r="J19" s="18" t="s">
        <v>121</v>
      </c>
      <c r="K19" s="19">
        <v>143034</v>
      </c>
      <c r="L19" s="22">
        <v>13</v>
      </c>
      <c r="M19" s="19">
        <v>37189</v>
      </c>
      <c r="N19" s="19">
        <v>30752</v>
      </c>
      <c r="O19" s="19">
        <v>64429</v>
      </c>
      <c r="P19" s="19">
        <v>50062</v>
      </c>
      <c r="Q19" s="19">
        <v>20025</v>
      </c>
      <c r="R19" s="19">
        <v>45611</v>
      </c>
      <c r="S19" s="19">
        <v>11188</v>
      </c>
      <c r="T19" s="19">
        <v>4176</v>
      </c>
      <c r="U19" s="19">
        <v>39310</v>
      </c>
      <c r="V19" s="19">
        <v>0</v>
      </c>
      <c r="W19" s="19">
        <v>4950</v>
      </c>
      <c r="X19" s="19">
        <v>0</v>
      </c>
      <c r="Y19" s="19">
        <v>0</v>
      </c>
      <c r="Z19" s="19">
        <v>0</v>
      </c>
      <c r="AA19" s="19">
        <v>0</v>
      </c>
      <c r="AB19" s="19">
        <v>0</v>
      </c>
      <c r="AC19" s="19">
        <v>345626</v>
      </c>
      <c r="AD19" s="19">
        <v>54075</v>
      </c>
      <c r="AE19" s="19">
        <v>0</v>
      </c>
      <c r="AF19" s="19">
        <v>0</v>
      </c>
      <c r="AG19" s="19">
        <v>0</v>
      </c>
      <c r="AH19" s="21"/>
      <c r="AI19" s="21"/>
      <c r="AJ19" s="19"/>
      <c r="AK19" s="19">
        <f t="shared" si="2"/>
        <v>850427</v>
      </c>
      <c r="AL19" s="40">
        <v>31413</v>
      </c>
      <c r="AM19" s="55" t="s">
        <v>136</v>
      </c>
    </row>
    <row r="20" spans="1:39">
      <c r="A20" s="17" t="s">
        <v>40</v>
      </c>
      <c r="B20" s="23" t="s">
        <v>95</v>
      </c>
      <c r="C20" s="23" t="s">
        <v>96</v>
      </c>
      <c r="D20" s="401" t="s">
        <v>219</v>
      </c>
      <c r="E20" s="18" t="s">
        <v>178</v>
      </c>
      <c r="F20" s="18">
        <v>17</v>
      </c>
      <c r="G20" s="18" t="s">
        <v>237</v>
      </c>
      <c r="H20" s="18" t="s">
        <v>238</v>
      </c>
      <c r="I20" s="18" t="s">
        <v>118</v>
      </c>
      <c r="J20" s="18" t="s">
        <v>121</v>
      </c>
      <c r="K20" s="19">
        <v>128731</v>
      </c>
      <c r="L20" s="22">
        <v>8</v>
      </c>
      <c r="M20" s="19">
        <v>20597</v>
      </c>
      <c r="N20" s="19">
        <v>27677</v>
      </c>
      <c r="O20" s="19">
        <v>57986</v>
      </c>
      <c r="P20" s="19">
        <v>45056</v>
      </c>
      <c r="Q20" s="19">
        <v>18023</v>
      </c>
      <c r="R20" s="19">
        <v>41050</v>
      </c>
      <c r="S20" s="19">
        <v>10069</v>
      </c>
      <c r="T20" s="19">
        <v>3758</v>
      </c>
      <c r="U20" s="19">
        <v>35379</v>
      </c>
      <c r="V20" s="19">
        <v>0</v>
      </c>
      <c r="W20" s="19">
        <v>4950</v>
      </c>
      <c r="X20" s="19">
        <v>0</v>
      </c>
      <c r="Y20" s="19">
        <v>0</v>
      </c>
      <c r="Z20" s="19">
        <v>0</v>
      </c>
      <c r="AA20" s="19">
        <v>0</v>
      </c>
      <c r="AB20" s="19">
        <v>0</v>
      </c>
      <c r="AC20" s="19">
        <v>345626</v>
      </c>
      <c r="AD20" s="19">
        <v>54075</v>
      </c>
      <c r="AE20" s="19">
        <v>0</v>
      </c>
      <c r="AF20" s="19">
        <v>0</v>
      </c>
      <c r="AG20" s="19">
        <v>0</v>
      </c>
      <c r="AH20" s="21"/>
      <c r="AI20" s="21">
        <v>0</v>
      </c>
      <c r="AJ20" s="19"/>
      <c r="AK20" s="19">
        <f t="shared" si="2"/>
        <v>792977</v>
      </c>
      <c r="AL20" s="40">
        <v>31048</v>
      </c>
      <c r="AM20" s="55" t="s">
        <v>136</v>
      </c>
    </row>
    <row r="21" spans="1:39">
      <c r="A21" s="17" t="s">
        <v>40</v>
      </c>
      <c r="B21" s="23" t="s">
        <v>99</v>
      </c>
      <c r="C21" s="23" t="s">
        <v>96</v>
      </c>
      <c r="D21" s="401" t="s">
        <v>220</v>
      </c>
      <c r="E21" s="18" t="s">
        <v>179</v>
      </c>
      <c r="F21" s="18">
        <v>17</v>
      </c>
      <c r="G21" s="18" t="s">
        <v>237</v>
      </c>
      <c r="H21" s="18" t="s">
        <v>241</v>
      </c>
      <c r="I21" s="18" t="s">
        <v>118</v>
      </c>
      <c r="J21" s="18" t="s">
        <v>121</v>
      </c>
      <c r="K21" s="19">
        <v>143034</v>
      </c>
      <c r="L21" s="22">
        <v>10</v>
      </c>
      <c r="M21" s="19">
        <v>28607</v>
      </c>
      <c r="N21" s="19">
        <v>30752</v>
      </c>
      <c r="O21" s="19">
        <v>64429</v>
      </c>
      <c r="P21" s="19">
        <v>50062</v>
      </c>
      <c r="Q21" s="19">
        <v>20025</v>
      </c>
      <c r="R21" s="19">
        <v>45611</v>
      </c>
      <c r="S21" s="19">
        <v>11188</v>
      </c>
      <c r="T21" s="19">
        <v>4176</v>
      </c>
      <c r="U21" s="19">
        <v>39310</v>
      </c>
      <c r="V21" s="19">
        <v>0</v>
      </c>
      <c r="W21" s="19">
        <v>4950</v>
      </c>
      <c r="X21" s="19">
        <v>0</v>
      </c>
      <c r="Y21" s="19">
        <v>0</v>
      </c>
      <c r="Z21" s="19">
        <v>0</v>
      </c>
      <c r="AA21" s="19">
        <v>0</v>
      </c>
      <c r="AB21" s="19">
        <v>0</v>
      </c>
      <c r="AC21" s="19">
        <v>345626</v>
      </c>
      <c r="AD21" s="19">
        <v>54075</v>
      </c>
      <c r="AE21" s="19">
        <v>0</v>
      </c>
      <c r="AF21" s="19">
        <v>0</v>
      </c>
      <c r="AG21" s="19">
        <v>0</v>
      </c>
      <c r="AH21" s="21"/>
      <c r="AI21" s="21"/>
      <c r="AJ21" s="19"/>
      <c r="AK21" s="19">
        <f>K21+M21+N21+O21+P21+Q21+R21+S21+T21+U21+V21+X21+Y21+AA21+AC21+AJ21+AG21+AD21+Z21+AF21+W21+AE21</f>
        <v>841845</v>
      </c>
      <c r="AL21" s="40">
        <v>33725</v>
      </c>
      <c r="AM21" s="55" t="s">
        <v>136</v>
      </c>
    </row>
    <row r="22" spans="1:39" ht="15.75" thickBot="1">
      <c r="A22" s="24" t="s">
        <v>40</v>
      </c>
      <c r="B22" s="25" t="s">
        <v>101</v>
      </c>
      <c r="C22" s="25" t="s">
        <v>102</v>
      </c>
      <c r="D22" s="402" t="s">
        <v>221</v>
      </c>
      <c r="E22" s="28" t="s">
        <v>185</v>
      </c>
      <c r="F22" s="28">
        <v>18</v>
      </c>
      <c r="G22" s="28" t="s">
        <v>239</v>
      </c>
      <c r="H22" s="28" t="s">
        <v>238</v>
      </c>
      <c r="I22" s="28" t="s">
        <v>118</v>
      </c>
      <c r="J22" s="28" t="s">
        <v>121</v>
      </c>
      <c r="K22" s="26">
        <v>132422</v>
      </c>
      <c r="L22" s="77">
        <v>8</v>
      </c>
      <c r="M22" s="26">
        <v>21188</v>
      </c>
      <c r="N22" s="26">
        <v>28471</v>
      </c>
      <c r="O22" s="26">
        <v>62393</v>
      </c>
      <c r="P22" s="26">
        <v>46348</v>
      </c>
      <c r="Q22" s="26">
        <v>18539</v>
      </c>
      <c r="R22" s="26">
        <v>45611</v>
      </c>
      <c r="S22" s="26">
        <v>10230</v>
      </c>
      <c r="T22" s="26">
        <v>3780</v>
      </c>
      <c r="U22" s="26">
        <v>39310</v>
      </c>
      <c r="V22" s="26">
        <v>0</v>
      </c>
      <c r="W22" s="26">
        <v>1650</v>
      </c>
      <c r="X22" s="26">
        <v>0</v>
      </c>
      <c r="Y22" s="26">
        <v>0</v>
      </c>
      <c r="Z22" s="26">
        <v>0</v>
      </c>
      <c r="AA22" s="26">
        <v>0</v>
      </c>
      <c r="AB22" s="26">
        <v>0</v>
      </c>
      <c r="AC22" s="26">
        <v>345626</v>
      </c>
      <c r="AD22" s="26">
        <v>54075</v>
      </c>
      <c r="AE22" s="26">
        <v>0</v>
      </c>
      <c r="AF22" s="26">
        <v>0</v>
      </c>
      <c r="AG22" s="26">
        <v>0</v>
      </c>
      <c r="AH22" s="78"/>
      <c r="AI22" s="78"/>
      <c r="AJ22" s="26">
        <v>0</v>
      </c>
      <c r="AK22" s="26">
        <f t="shared" si="2"/>
        <v>809643</v>
      </c>
      <c r="AL22" s="79">
        <v>34700</v>
      </c>
      <c r="AM22" s="101" t="s">
        <v>136</v>
      </c>
    </row>
    <row r="29" spans="1:39">
      <c r="A29" s="307"/>
      <c r="B29" s="307"/>
      <c r="C29" s="307"/>
      <c r="D29" s="307"/>
      <c r="E29" s="307"/>
      <c r="F29" s="307"/>
      <c r="G29" s="307"/>
      <c r="H29" s="307"/>
      <c r="I29" s="307"/>
      <c r="J29" s="307"/>
      <c r="K29" s="307"/>
      <c r="L29" s="307"/>
      <c r="M29" s="307"/>
      <c r="N29" s="307"/>
      <c r="O29" s="307"/>
      <c r="P29" s="307"/>
      <c r="Q29" s="307"/>
      <c r="R29" s="307"/>
      <c r="S29" s="307"/>
      <c r="T29" s="307"/>
      <c r="U29" s="307"/>
      <c r="V29" s="307"/>
      <c r="W29" s="307"/>
      <c r="X29" s="307"/>
      <c r="Y29" s="307"/>
      <c r="Z29" s="307"/>
      <c r="AA29" s="307"/>
      <c r="AB29" s="307"/>
      <c r="AC29" s="307"/>
      <c r="AD29" s="307"/>
      <c r="AE29" s="307"/>
      <c r="AF29" s="307"/>
      <c r="AG29" s="307"/>
      <c r="AH29" s="307"/>
      <c r="AI29" s="307"/>
      <c r="AJ29" s="307"/>
      <c r="AK29" s="307"/>
      <c r="AL29" s="307"/>
      <c r="AM29" s="307"/>
    </row>
    <row r="30" spans="1:39" ht="21.75">
      <c r="A30" s="414"/>
      <c r="B30" s="412" t="s">
        <v>295</v>
      </c>
      <c r="C30" s="413"/>
      <c r="D30" s="413">
        <v>2012</v>
      </c>
      <c r="E30" s="386"/>
      <c r="F30" s="387"/>
      <c r="G30" s="384"/>
      <c r="H30" s="384"/>
      <c r="I30" s="384"/>
      <c r="J30" s="388"/>
      <c r="K30" s="388"/>
      <c r="L30" s="388"/>
      <c r="M30" s="388"/>
      <c r="N30" s="388"/>
      <c r="O30" s="388"/>
      <c r="P30" s="388"/>
      <c r="Q30" s="388"/>
      <c r="R30" s="388"/>
      <c r="S30" s="388"/>
      <c r="T30" s="388"/>
      <c r="U30" s="388"/>
      <c r="V30" s="388"/>
      <c r="W30" s="388"/>
      <c r="X30" s="389"/>
      <c r="Y30" s="390"/>
      <c r="Z30" s="390"/>
      <c r="AA30" s="390"/>
      <c r="AB30" s="390"/>
      <c r="AC30" s="388"/>
      <c r="AD30" s="388"/>
      <c r="AE30" s="388"/>
      <c r="AF30" s="388"/>
      <c r="AG30" s="388"/>
      <c r="AH30" s="388"/>
      <c r="AI30" s="388"/>
      <c r="AJ30" s="388"/>
      <c r="AK30" s="388"/>
      <c r="AL30" s="388"/>
      <c r="AM30" s="388"/>
    </row>
    <row r="31" spans="1:39" ht="16.5" thickBot="1">
      <c r="A31" s="491" t="s">
        <v>288</v>
      </c>
      <c r="B31" s="491"/>
      <c r="C31" s="491"/>
      <c r="D31" s="491"/>
      <c r="E31" s="491"/>
      <c r="F31" s="491"/>
      <c r="G31" s="491"/>
      <c r="H31" s="491"/>
      <c r="I31" s="491"/>
      <c r="J31" s="491"/>
      <c r="K31" s="491"/>
      <c r="L31" s="491"/>
      <c r="M31" s="491"/>
      <c r="N31" s="491"/>
      <c r="O31" s="491"/>
      <c r="P31" s="491"/>
      <c r="Q31" s="491"/>
      <c r="R31" s="491"/>
      <c r="S31" s="491"/>
      <c r="T31" s="491"/>
      <c r="U31" s="491"/>
      <c r="V31" s="491"/>
      <c r="W31" s="491"/>
      <c r="X31" s="491"/>
      <c r="Y31" s="491"/>
      <c r="Z31" s="491"/>
      <c r="AA31" s="491"/>
      <c r="AB31" s="491"/>
      <c r="AC31" s="491"/>
      <c r="AD31" s="491"/>
      <c r="AE31" s="491"/>
      <c r="AF31" s="491"/>
      <c r="AG31" s="491"/>
      <c r="AH31" s="491"/>
      <c r="AI31" s="491"/>
      <c r="AJ31" s="491"/>
      <c r="AK31" s="491"/>
      <c r="AL31" s="491"/>
      <c r="AM31" s="491"/>
    </row>
    <row r="32" spans="1:39" ht="15.75" thickBot="1">
      <c r="A32" s="391"/>
      <c r="B32" s="392"/>
      <c r="C32" s="392"/>
      <c r="D32" s="392"/>
      <c r="E32" s="392"/>
      <c r="F32" s="392"/>
      <c r="G32" s="392"/>
      <c r="H32" s="392"/>
      <c r="I32" s="392"/>
      <c r="J32" s="392"/>
      <c r="K32" s="392"/>
      <c r="L32" s="392"/>
      <c r="M32" s="392"/>
      <c r="N32" s="392"/>
      <c r="O32" s="392"/>
      <c r="P32" s="392"/>
      <c r="Q32" s="392"/>
      <c r="R32" s="392"/>
      <c r="S32" s="392"/>
      <c r="T32" s="392"/>
      <c r="U32" s="392"/>
      <c r="V32" s="392"/>
      <c r="W32" s="392"/>
      <c r="X32" s="392"/>
      <c r="Y32" s="392"/>
      <c r="Z32" s="392"/>
      <c r="AA32" s="392"/>
      <c r="AB32" s="392"/>
      <c r="AC32" s="392"/>
      <c r="AD32" s="392"/>
      <c r="AE32" s="392"/>
      <c r="AF32" s="392"/>
      <c r="AG32" s="392"/>
      <c r="AH32" s="392"/>
      <c r="AI32" s="392"/>
      <c r="AJ32" s="392"/>
      <c r="AK32" s="392"/>
      <c r="AL32" s="392"/>
      <c r="AM32" s="393"/>
    </row>
    <row r="33" spans="1:39" ht="15.75" thickBot="1">
      <c r="A33" s="310" t="s">
        <v>204</v>
      </c>
      <c r="B33" s="310" t="s">
        <v>49</v>
      </c>
      <c r="C33" s="310" t="s">
        <v>49</v>
      </c>
      <c r="D33" s="343" t="s">
        <v>206</v>
      </c>
      <c r="E33" s="310" t="s">
        <v>163</v>
      </c>
      <c r="F33" s="310" t="s">
        <v>1</v>
      </c>
      <c r="G33" s="310" t="s">
        <v>223</v>
      </c>
      <c r="H33" s="312" t="s">
        <v>232</v>
      </c>
      <c r="I33" s="310" t="s">
        <v>117</v>
      </c>
      <c r="J33" s="310" t="s">
        <v>119</v>
      </c>
      <c r="K33" s="310" t="s">
        <v>46</v>
      </c>
      <c r="L33" s="490" t="s">
        <v>3</v>
      </c>
      <c r="M33" s="490"/>
      <c r="N33" s="310" t="s">
        <v>6</v>
      </c>
      <c r="O33" s="310" t="s">
        <v>7</v>
      </c>
      <c r="P33" s="310" t="s">
        <v>8</v>
      </c>
      <c r="Q33" s="310" t="s">
        <v>9</v>
      </c>
      <c r="R33" s="310" t="s">
        <v>10</v>
      </c>
      <c r="S33" s="310" t="s">
        <v>11</v>
      </c>
      <c r="T33" s="310" t="s">
        <v>12</v>
      </c>
      <c r="U33" s="313" t="s">
        <v>145</v>
      </c>
      <c r="V33" s="314" t="s">
        <v>20</v>
      </c>
      <c r="W33" s="310" t="s">
        <v>38</v>
      </c>
      <c r="X33" s="315" t="s">
        <v>14</v>
      </c>
      <c r="Y33" s="315" t="s">
        <v>15</v>
      </c>
      <c r="Z33" s="316" t="s">
        <v>155</v>
      </c>
      <c r="AA33" s="313" t="s">
        <v>157</v>
      </c>
      <c r="AB33" s="310" t="s">
        <v>130</v>
      </c>
      <c r="AC33" s="310" t="s">
        <v>151</v>
      </c>
      <c r="AD33" s="310" t="s">
        <v>275</v>
      </c>
      <c r="AE33" s="310" t="s">
        <v>277</v>
      </c>
      <c r="AF33" s="310" t="s">
        <v>48</v>
      </c>
      <c r="AG33" s="490" t="s">
        <v>17</v>
      </c>
      <c r="AH33" s="490"/>
      <c r="AI33" s="490"/>
      <c r="AJ33" s="317" t="s">
        <v>18</v>
      </c>
      <c r="AK33" s="311" t="s">
        <v>124</v>
      </c>
      <c r="AL33" s="311" t="s">
        <v>126</v>
      </c>
      <c r="AM33" s="318" t="s">
        <v>135</v>
      </c>
    </row>
    <row r="34" spans="1:39" ht="15.75" thickBot="1">
      <c r="A34" s="319"/>
      <c r="B34" s="320" t="s">
        <v>50</v>
      </c>
      <c r="C34" s="320" t="s">
        <v>51</v>
      </c>
      <c r="D34" s="344"/>
      <c r="E34" s="320" t="s">
        <v>164</v>
      </c>
      <c r="F34" s="319"/>
      <c r="G34" s="319"/>
      <c r="H34" s="323" t="s">
        <v>233</v>
      </c>
      <c r="I34" s="319"/>
      <c r="J34" s="319" t="s">
        <v>120</v>
      </c>
      <c r="K34" s="320" t="s">
        <v>47</v>
      </c>
      <c r="L34" s="324" t="s">
        <v>4</v>
      </c>
      <c r="M34" s="325" t="s">
        <v>5</v>
      </c>
      <c r="N34" s="319"/>
      <c r="O34" s="319"/>
      <c r="P34" s="319"/>
      <c r="Q34" s="319"/>
      <c r="R34" s="319"/>
      <c r="S34" s="319"/>
      <c r="T34" s="319"/>
      <c r="U34" s="326">
        <v>19529</v>
      </c>
      <c r="V34" s="327" t="s">
        <v>21</v>
      </c>
      <c r="W34" s="320" t="s">
        <v>39</v>
      </c>
      <c r="X34" s="319"/>
      <c r="Y34" s="320">
        <v>19803</v>
      </c>
      <c r="Z34" s="328" t="s">
        <v>156</v>
      </c>
      <c r="AA34" s="328" t="s">
        <v>158</v>
      </c>
      <c r="AB34" s="320" t="s">
        <v>129</v>
      </c>
      <c r="AC34" s="320"/>
      <c r="AD34" s="320" t="s">
        <v>276</v>
      </c>
      <c r="AE34" s="320" t="s">
        <v>278</v>
      </c>
      <c r="AF34" s="320" t="s">
        <v>123</v>
      </c>
      <c r="AG34" s="329">
        <v>0.25</v>
      </c>
      <c r="AH34" s="330">
        <v>0.5</v>
      </c>
      <c r="AI34" s="331" t="s">
        <v>5</v>
      </c>
      <c r="AJ34" s="332"/>
      <c r="AK34" s="321" t="s">
        <v>125</v>
      </c>
      <c r="AL34" s="321" t="s">
        <v>127</v>
      </c>
      <c r="AM34" s="322"/>
    </row>
    <row r="35" spans="1:39">
      <c r="A35" s="12" t="s">
        <v>32</v>
      </c>
      <c r="B35" s="29" t="s">
        <v>103</v>
      </c>
      <c r="C35" s="29" t="s">
        <v>104</v>
      </c>
      <c r="D35" s="400" t="s">
        <v>244</v>
      </c>
      <c r="E35" s="29" t="s">
        <v>181</v>
      </c>
      <c r="F35" s="13">
        <v>13</v>
      </c>
      <c r="G35" s="13" t="s">
        <v>248</v>
      </c>
      <c r="H35" s="13" t="s">
        <v>231</v>
      </c>
      <c r="I35" s="13" t="s">
        <v>118</v>
      </c>
      <c r="J35" s="13" t="s">
        <v>121</v>
      </c>
      <c r="K35" s="14">
        <v>97472</v>
      </c>
      <c r="L35" s="82">
        <v>1</v>
      </c>
      <c r="M35" s="14">
        <v>1949</v>
      </c>
      <c r="N35" s="14">
        <v>20956</v>
      </c>
      <c r="O35" s="14">
        <v>69921</v>
      </c>
      <c r="P35" s="14">
        <v>34115</v>
      </c>
      <c r="Q35" s="14">
        <v>13646</v>
      </c>
      <c r="R35" s="14">
        <v>27236</v>
      </c>
      <c r="S35" s="14">
        <v>13630</v>
      </c>
      <c r="T35" s="14">
        <v>5184</v>
      </c>
      <c r="U35" s="14">
        <v>19655</v>
      </c>
      <c r="V35" s="14">
        <v>0</v>
      </c>
      <c r="W35" s="14">
        <v>0</v>
      </c>
      <c r="X35" s="14"/>
      <c r="Y35" s="14"/>
      <c r="Z35" s="14">
        <v>0</v>
      </c>
      <c r="AA35" s="14">
        <v>0</v>
      </c>
      <c r="AB35" s="14">
        <v>345626</v>
      </c>
      <c r="AC35" s="14">
        <v>54075</v>
      </c>
      <c r="AD35" s="14"/>
      <c r="AE35" s="14"/>
      <c r="AF35" s="29">
        <v>0</v>
      </c>
      <c r="AG35" s="13">
        <v>5</v>
      </c>
      <c r="AH35" s="13">
        <v>0</v>
      </c>
      <c r="AI35" s="14">
        <v>11013</v>
      </c>
      <c r="AJ35" s="14">
        <f>K35+M35+N35+O35+P35+Q35+R35+S35+T35+U35+V35+W35+Z35+AA35+AB35+AC35+AE35+AI35</f>
        <v>714478</v>
      </c>
      <c r="AK35" s="49">
        <v>39815</v>
      </c>
      <c r="AL35" s="49">
        <v>40908</v>
      </c>
      <c r="AM35" s="403" t="s">
        <v>263</v>
      </c>
    </row>
    <row r="36" spans="1:39">
      <c r="A36" s="17" t="s">
        <v>32</v>
      </c>
      <c r="B36" s="23" t="s">
        <v>58</v>
      </c>
      <c r="C36" s="23" t="s">
        <v>105</v>
      </c>
      <c r="D36" s="401" t="s">
        <v>245</v>
      </c>
      <c r="E36" s="23" t="s">
        <v>182</v>
      </c>
      <c r="F36" s="18">
        <v>13</v>
      </c>
      <c r="G36" s="18" t="s">
        <v>249</v>
      </c>
      <c r="H36" s="18" t="s">
        <v>227</v>
      </c>
      <c r="I36" s="18" t="s">
        <v>118</v>
      </c>
      <c r="J36" s="18" t="s">
        <v>121</v>
      </c>
      <c r="K36" s="19">
        <v>194943</v>
      </c>
      <c r="L36" s="22">
        <v>1</v>
      </c>
      <c r="M36" s="19">
        <v>3899</v>
      </c>
      <c r="N36" s="19">
        <v>41913</v>
      </c>
      <c r="O36" s="19">
        <v>139841</v>
      </c>
      <c r="P36" s="19">
        <v>68230</v>
      </c>
      <c r="Q36" s="19">
        <v>27292</v>
      </c>
      <c r="R36" s="19">
        <v>54472</v>
      </c>
      <c r="S36" s="19">
        <v>27260</v>
      </c>
      <c r="T36" s="19">
        <v>10367</v>
      </c>
      <c r="U36" s="19">
        <v>39310</v>
      </c>
      <c r="V36" s="19">
        <v>0</v>
      </c>
      <c r="W36" s="19">
        <v>0</v>
      </c>
      <c r="X36" s="19">
        <v>0</v>
      </c>
      <c r="Y36" s="19">
        <v>0</v>
      </c>
      <c r="Z36" s="19">
        <v>0</v>
      </c>
      <c r="AA36" s="19">
        <v>0</v>
      </c>
      <c r="AB36" s="19">
        <v>345626</v>
      </c>
      <c r="AC36" s="19">
        <v>54075</v>
      </c>
      <c r="AD36" s="19">
        <v>0</v>
      </c>
      <c r="AE36" s="19"/>
      <c r="AF36" s="23">
        <v>0</v>
      </c>
      <c r="AG36" s="18">
        <v>0</v>
      </c>
      <c r="AH36" s="18">
        <v>0</v>
      </c>
      <c r="AI36" s="19">
        <v>0</v>
      </c>
      <c r="AJ36" s="19">
        <f>K36+M36+N36+O36+P36+Q36+R36+S36+T36+U36+V36+W36+Z36+AA36+AB36+AC36+AE36+AI36+AD36</f>
        <v>1007228</v>
      </c>
      <c r="AK36" s="40">
        <v>39797</v>
      </c>
      <c r="AL36" s="40">
        <v>40908</v>
      </c>
      <c r="AM36" s="404"/>
    </row>
    <row r="37" spans="1:39">
      <c r="A37" s="17" t="s">
        <v>243</v>
      </c>
      <c r="B37" s="23" t="s">
        <v>76</v>
      </c>
      <c r="C37" s="23" t="s">
        <v>83</v>
      </c>
      <c r="D37" s="401" t="s">
        <v>246</v>
      </c>
      <c r="E37" s="23" t="s">
        <v>183</v>
      </c>
      <c r="F37" s="18">
        <v>15</v>
      </c>
      <c r="G37" s="18" t="s">
        <v>250</v>
      </c>
      <c r="H37" s="18" t="s">
        <v>238</v>
      </c>
      <c r="I37" s="18" t="s">
        <v>118</v>
      </c>
      <c r="J37" s="18" t="s">
        <v>121</v>
      </c>
      <c r="K37" s="19">
        <v>167270</v>
      </c>
      <c r="L37" s="22">
        <v>3</v>
      </c>
      <c r="M37" s="19">
        <v>10036</v>
      </c>
      <c r="N37" s="19">
        <v>35963</v>
      </c>
      <c r="O37" s="19">
        <v>84846</v>
      </c>
      <c r="P37" s="19">
        <v>58545</v>
      </c>
      <c r="Q37" s="19">
        <v>23418</v>
      </c>
      <c r="R37" s="19">
        <v>46534</v>
      </c>
      <c r="S37" s="19">
        <v>15939</v>
      </c>
      <c r="T37" s="19">
        <v>5997</v>
      </c>
      <c r="U37" s="19">
        <v>39310</v>
      </c>
      <c r="V37" s="19">
        <v>0</v>
      </c>
      <c r="W37" s="19"/>
      <c r="X37" s="19">
        <v>0</v>
      </c>
      <c r="Y37" s="19">
        <v>0</v>
      </c>
      <c r="Z37" s="19">
        <v>0</v>
      </c>
      <c r="AA37" s="19">
        <v>0</v>
      </c>
      <c r="AB37" s="19">
        <v>345626</v>
      </c>
      <c r="AC37" s="19">
        <v>54075</v>
      </c>
      <c r="AD37" s="19"/>
      <c r="AE37" s="19"/>
      <c r="AF37" s="19">
        <v>0</v>
      </c>
      <c r="AG37" s="18"/>
      <c r="AH37" s="18">
        <v>0</v>
      </c>
      <c r="AI37" s="19">
        <v>0</v>
      </c>
      <c r="AJ37" s="19">
        <f>K37+M37+N37+O37+P37+Q37+R37+S37+T37+U37+V37+W37+Z37+AA37+AB37+AC37+AE37+AI37</f>
        <v>887559</v>
      </c>
      <c r="AK37" s="40">
        <v>37987</v>
      </c>
      <c r="AL37" s="40">
        <v>40908</v>
      </c>
      <c r="AM37" s="404"/>
    </row>
    <row r="38" spans="1:39">
      <c r="A38" s="17" t="s">
        <v>34</v>
      </c>
      <c r="B38" s="23" t="s">
        <v>107</v>
      </c>
      <c r="C38" s="23" t="s">
        <v>108</v>
      </c>
      <c r="D38" s="401" t="s">
        <v>247</v>
      </c>
      <c r="E38" s="23" t="s">
        <v>184</v>
      </c>
      <c r="F38" s="18">
        <v>15</v>
      </c>
      <c r="G38" s="18" t="s">
        <v>251</v>
      </c>
      <c r="H38" s="18" t="s">
        <v>238</v>
      </c>
      <c r="I38" s="18" t="s">
        <v>118</v>
      </c>
      <c r="J38" s="18" t="s">
        <v>121</v>
      </c>
      <c r="K38" s="19">
        <v>167270</v>
      </c>
      <c r="L38" s="22">
        <v>3</v>
      </c>
      <c r="M38" s="19">
        <v>10036</v>
      </c>
      <c r="N38" s="19">
        <v>35963</v>
      </c>
      <c r="O38" s="19">
        <v>84846</v>
      </c>
      <c r="P38" s="19">
        <v>58545</v>
      </c>
      <c r="Q38" s="19">
        <v>23418</v>
      </c>
      <c r="R38" s="19">
        <v>46534</v>
      </c>
      <c r="S38" s="19">
        <v>15939</v>
      </c>
      <c r="T38" s="19">
        <v>5997</v>
      </c>
      <c r="U38" s="19">
        <v>39310</v>
      </c>
      <c r="V38" s="19">
        <v>0</v>
      </c>
      <c r="W38" s="19">
        <v>6600</v>
      </c>
      <c r="X38" s="19">
        <v>0</v>
      </c>
      <c r="Y38" s="19">
        <v>0</v>
      </c>
      <c r="Z38" s="19">
        <v>0</v>
      </c>
      <c r="AA38" s="19">
        <v>0</v>
      </c>
      <c r="AB38" s="19">
        <v>345626</v>
      </c>
      <c r="AC38" s="19">
        <v>54075</v>
      </c>
      <c r="AD38" s="19">
        <v>0</v>
      </c>
      <c r="AE38" s="19"/>
      <c r="AF38" s="23">
        <v>0</v>
      </c>
      <c r="AG38" s="18">
        <v>0</v>
      </c>
      <c r="AH38" s="18">
        <v>0</v>
      </c>
      <c r="AI38" s="19">
        <v>0</v>
      </c>
      <c r="AJ38" s="19">
        <f>K38+M38+N38+O38+P38+Q38+R38+S38+T38+U38+V38+W38+Z38+AA38+AB38+AC38+AE38+AI38</f>
        <v>894159</v>
      </c>
      <c r="AK38" s="40">
        <v>38718</v>
      </c>
      <c r="AL38" s="40">
        <v>40908</v>
      </c>
      <c r="AM38" s="404"/>
    </row>
    <row r="39" spans="1:39" ht="15.75" thickBot="1">
      <c r="A39" s="405" t="s">
        <v>34</v>
      </c>
      <c r="B39" s="402" t="s">
        <v>257</v>
      </c>
      <c r="C39" s="402" t="s">
        <v>258</v>
      </c>
      <c r="D39" s="402" t="s">
        <v>259</v>
      </c>
      <c r="E39" s="402" t="s">
        <v>260</v>
      </c>
      <c r="F39" s="406">
        <v>13</v>
      </c>
      <c r="G39" s="406" t="s">
        <v>261</v>
      </c>
      <c r="H39" s="406" t="s">
        <v>262</v>
      </c>
      <c r="I39" s="406" t="s">
        <v>118</v>
      </c>
      <c r="J39" s="406" t="s">
        <v>121</v>
      </c>
      <c r="K39" s="407">
        <v>97472</v>
      </c>
      <c r="L39" s="408">
        <v>0</v>
      </c>
      <c r="M39" s="407">
        <v>0</v>
      </c>
      <c r="N39" s="407">
        <v>20956</v>
      </c>
      <c r="O39" s="407">
        <v>69921</v>
      </c>
      <c r="P39" s="407">
        <v>34115</v>
      </c>
      <c r="Q39" s="407">
        <v>13646</v>
      </c>
      <c r="R39" s="407">
        <v>27236</v>
      </c>
      <c r="S39" s="407">
        <v>13630</v>
      </c>
      <c r="T39" s="407">
        <v>5184</v>
      </c>
      <c r="U39" s="407">
        <v>19655</v>
      </c>
      <c r="V39" s="407">
        <v>0</v>
      </c>
      <c r="W39" s="407">
        <v>0</v>
      </c>
      <c r="X39" s="407">
        <v>0</v>
      </c>
      <c r="Y39" s="407">
        <v>0</v>
      </c>
      <c r="Z39" s="407">
        <v>0</v>
      </c>
      <c r="AA39" s="407">
        <v>0</v>
      </c>
      <c r="AB39" s="407">
        <v>345626</v>
      </c>
      <c r="AC39" s="407">
        <v>54075</v>
      </c>
      <c r="AD39" s="407">
        <v>0</v>
      </c>
      <c r="AE39" s="407">
        <v>0</v>
      </c>
      <c r="AF39" s="402">
        <v>0</v>
      </c>
      <c r="AG39" s="409">
        <v>0</v>
      </c>
      <c r="AH39" s="409">
        <v>0</v>
      </c>
      <c r="AI39" s="407">
        <v>0</v>
      </c>
      <c r="AJ39" s="26">
        <f>K39+M39+N39+O39+P39+Q39+R39+S39+T39+U39+V39+W39+Z39+AA39+AB39+AC39+AE39+AI39+AD39</f>
        <v>701516</v>
      </c>
      <c r="AK39" s="410">
        <v>40909</v>
      </c>
      <c r="AL39" s="410">
        <v>41274</v>
      </c>
      <c r="AM39" s="411" t="s">
        <v>263</v>
      </c>
    </row>
    <row r="42" spans="1:39" ht="21.75" thickBot="1">
      <c r="A42" s="435"/>
      <c r="B42" s="436" t="s">
        <v>295</v>
      </c>
      <c r="C42" s="435"/>
      <c r="D42" s="251">
        <v>2012</v>
      </c>
      <c r="E42" s="435"/>
      <c r="F42" s="435"/>
      <c r="G42" s="435"/>
      <c r="H42" s="437" t="s">
        <v>253</v>
      </c>
      <c r="I42" s="435"/>
      <c r="J42" s="437" t="s">
        <v>59</v>
      </c>
      <c r="K42" s="435"/>
      <c r="L42" s="435"/>
      <c r="M42" s="435"/>
    </row>
    <row r="43" spans="1:39" ht="15.75" thickBot="1">
      <c r="A43" s="310" t="s">
        <v>204</v>
      </c>
      <c r="B43" s="310" t="s">
        <v>49</v>
      </c>
      <c r="C43" s="310" t="s">
        <v>49</v>
      </c>
      <c r="D43" s="343" t="s">
        <v>206</v>
      </c>
      <c r="E43" s="310" t="s">
        <v>163</v>
      </c>
      <c r="F43" s="310" t="s">
        <v>1</v>
      </c>
      <c r="G43" s="310" t="s">
        <v>223</v>
      </c>
      <c r="H43" s="312" t="s">
        <v>232</v>
      </c>
      <c r="I43" s="310" t="s">
        <v>117</v>
      </c>
      <c r="J43" s="310" t="s">
        <v>119</v>
      </c>
      <c r="K43" s="310" t="s">
        <v>46</v>
      </c>
      <c r="L43" s="490" t="s">
        <v>3</v>
      </c>
      <c r="M43" s="490"/>
      <c r="N43" s="310" t="s">
        <v>6</v>
      </c>
      <c r="O43" s="310" t="s">
        <v>7</v>
      </c>
      <c r="P43" s="310" t="s">
        <v>8</v>
      </c>
      <c r="Q43" s="310" t="s">
        <v>9</v>
      </c>
      <c r="R43" s="310" t="s">
        <v>10</v>
      </c>
      <c r="S43" s="310" t="s">
        <v>11</v>
      </c>
      <c r="T43" s="310" t="s">
        <v>12</v>
      </c>
      <c r="U43" s="313" t="s">
        <v>145</v>
      </c>
      <c r="V43" s="314" t="s">
        <v>20</v>
      </c>
      <c r="W43" s="310" t="s">
        <v>38</v>
      </c>
      <c r="X43" s="315" t="s">
        <v>14</v>
      </c>
      <c r="Y43" s="315" t="s">
        <v>15</v>
      </c>
      <c r="Z43" s="316" t="s">
        <v>155</v>
      </c>
      <c r="AA43" s="313" t="s">
        <v>157</v>
      </c>
      <c r="AB43" s="310" t="s">
        <v>130</v>
      </c>
      <c r="AC43" s="310" t="s">
        <v>151</v>
      </c>
      <c r="AD43" s="310" t="s">
        <v>275</v>
      </c>
      <c r="AE43" s="310" t="s">
        <v>277</v>
      </c>
      <c r="AF43" s="310" t="s">
        <v>48</v>
      </c>
      <c r="AG43" s="490" t="s">
        <v>17</v>
      </c>
      <c r="AH43" s="490"/>
      <c r="AI43" s="490"/>
      <c r="AJ43" s="317" t="s">
        <v>18</v>
      </c>
      <c r="AK43" s="311" t="s">
        <v>124</v>
      </c>
      <c r="AL43" s="311" t="s">
        <v>126</v>
      </c>
      <c r="AM43" s="318" t="s">
        <v>135</v>
      </c>
    </row>
    <row r="44" spans="1:39" ht="15.75" thickBot="1">
      <c r="A44" s="415"/>
      <c r="B44" s="416" t="s">
        <v>50</v>
      </c>
      <c r="C44" s="416" t="s">
        <v>51</v>
      </c>
      <c r="D44" s="417"/>
      <c r="E44" s="416" t="s">
        <v>164</v>
      </c>
      <c r="F44" s="415"/>
      <c r="G44" s="415"/>
      <c r="H44" s="418" t="s">
        <v>233</v>
      </c>
      <c r="I44" s="415"/>
      <c r="J44" s="415" t="s">
        <v>120</v>
      </c>
      <c r="K44" s="416" t="s">
        <v>47</v>
      </c>
      <c r="L44" s="419" t="s">
        <v>4</v>
      </c>
      <c r="M44" s="420" t="s">
        <v>5</v>
      </c>
      <c r="N44" s="415"/>
      <c r="O44" s="415"/>
      <c r="P44" s="415"/>
      <c r="Q44" s="415"/>
      <c r="R44" s="415"/>
      <c r="S44" s="415"/>
      <c r="T44" s="415"/>
      <c r="U44" s="421">
        <v>19529</v>
      </c>
      <c r="V44" s="422" t="s">
        <v>21</v>
      </c>
      <c r="W44" s="416" t="s">
        <v>39</v>
      </c>
      <c r="X44" s="415"/>
      <c r="Y44" s="416">
        <v>19803</v>
      </c>
      <c r="Z44" s="423" t="s">
        <v>156</v>
      </c>
      <c r="AA44" s="423" t="s">
        <v>158</v>
      </c>
      <c r="AB44" s="416" t="s">
        <v>129</v>
      </c>
      <c r="AC44" s="416"/>
      <c r="AD44" s="416" t="s">
        <v>276</v>
      </c>
      <c r="AE44" s="416" t="s">
        <v>278</v>
      </c>
      <c r="AF44" s="416" t="s">
        <v>123</v>
      </c>
      <c r="AG44" s="424">
        <v>0.25</v>
      </c>
      <c r="AH44" s="425">
        <v>0.5</v>
      </c>
      <c r="AI44" s="426" t="s">
        <v>5</v>
      </c>
      <c r="AJ44" s="429"/>
      <c r="AK44" s="427" t="s">
        <v>125</v>
      </c>
      <c r="AL44" s="427" t="s">
        <v>127</v>
      </c>
      <c r="AM44" s="428"/>
    </row>
    <row r="45" spans="1:39" ht="15.75" thickBot="1">
      <c r="A45" s="175" t="s">
        <v>23</v>
      </c>
      <c r="B45" s="176" t="s">
        <v>290</v>
      </c>
      <c r="C45" s="176" t="s">
        <v>291</v>
      </c>
      <c r="D45" s="176" t="s">
        <v>292</v>
      </c>
      <c r="E45" s="176" t="s">
        <v>293</v>
      </c>
      <c r="F45" s="176">
        <v>8</v>
      </c>
      <c r="G45" s="176" t="s">
        <v>24</v>
      </c>
      <c r="H45" s="176" t="s">
        <v>59</v>
      </c>
      <c r="I45" s="176" t="s">
        <v>118</v>
      </c>
      <c r="J45" s="176" t="s">
        <v>143</v>
      </c>
      <c r="K45" s="430"/>
      <c r="L45" s="176"/>
      <c r="M45" s="176"/>
      <c r="N45" s="430"/>
      <c r="O45" s="430"/>
      <c r="P45" s="430"/>
      <c r="Q45" s="430"/>
      <c r="R45" s="430"/>
      <c r="S45" s="430"/>
      <c r="T45" s="430"/>
      <c r="U45" s="430"/>
      <c r="V45" s="430"/>
      <c r="W45" s="430"/>
      <c r="X45" s="430"/>
      <c r="Y45" s="430"/>
      <c r="Z45" s="430"/>
      <c r="AA45" s="430"/>
      <c r="AB45" s="430"/>
      <c r="AC45" s="430"/>
      <c r="AD45" s="430"/>
      <c r="AE45" s="430"/>
      <c r="AF45" s="430"/>
      <c r="AG45" s="176"/>
      <c r="AH45" s="176"/>
      <c r="AI45" s="176"/>
      <c r="AJ45" s="429"/>
      <c r="AK45" s="429">
        <f>K46+N46+O46+P46+Q46+R46+S46+T46+U46</f>
        <v>0</v>
      </c>
      <c r="AL45" s="176" t="s">
        <v>294</v>
      </c>
      <c r="AM45" s="183"/>
    </row>
    <row r="46" spans="1:39" ht="15.75" thickBot="1">
      <c r="A46" s="194"/>
      <c r="B46" s="195"/>
      <c r="C46" s="195"/>
      <c r="D46" s="195"/>
      <c r="E46" s="195"/>
      <c r="F46" s="195"/>
      <c r="G46" s="195"/>
      <c r="H46" s="195"/>
      <c r="I46" s="195"/>
      <c r="J46" s="195"/>
      <c r="K46" s="195"/>
      <c r="L46" s="195"/>
      <c r="M46" s="195"/>
      <c r="N46" s="431"/>
      <c r="O46" s="431"/>
      <c r="P46" s="431"/>
      <c r="Q46" s="431"/>
      <c r="R46" s="431"/>
      <c r="S46" s="431"/>
      <c r="T46" s="431"/>
      <c r="U46" s="431"/>
      <c r="V46" s="195"/>
      <c r="W46" s="195"/>
      <c r="X46" s="195"/>
      <c r="Y46" s="195"/>
      <c r="Z46" s="195"/>
      <c r="AA46" s="195"/>
      <c r="AB46" s="195"/>
      <c r="AC46" s="195"/>
      <c r="AD46" s="195"/>
      <c r="AE46" s="195"/>
      <c r="AF46" s="195"/>
      <c r="AG46" s="195"/>
      <c r="AH46" s="195"/>
      <c r="AI46" s="195"/>
      <c r="AJ46" s="195"/>
      <c r="AK46" s="195"/>
      <c r="AL46" s="195"/>
      <c r="AM46" s="203"/>
    </row>
  </sheetData>
  <mergeCells count="8">
    <mergeCell ref="L43:M43"/>
    <mergeCell ref="AG43:AI43"/>
    <mergeCell ref="A4:AM4"/>
    <mergeCell ref="L5:M5"/>
    <mergeCell ref="AH5:AJ5"/>
    <mergeCell ref="A31:AM31"/>
    <mergeCell ref="L33:M33"/>
    <mergeCell ref="AG33:AI33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dimension ref="A2:AN37"/>
  <sheetViews>
    <sheetView workbookViewId="0">
      <selection activeCell="A3" sqref="A3:AN37"/>
    </sheetView>
  </sheetViews>
  <sheetFormatPr baseColWidth="10" defaultRowHeight="15"/>
  <cols>
    <col min="3" max="3" width="15" customWidth="1"/>
    <col min="18" max="18" width="13.42578125" customWidth="1"/>
  </cols>
  <sheetData>
    <row r="2" spans="1:40" ht="15.75" thickBot="1"/>
    <row r="3" spans="1:40" ht="21.75" thickBot="1">
      <c r="A3" s="379"/>
      <c r="B3" s="379"/>
      <c r="C3" s="432" t="s">
        <v>297</v>
      </c>
      <c r="D3" s="433">
        <v>2012</v>
      </c>
      <c r="E3" s="434"/>
      <c r="F3" s="383"/>
      <c r="G3" s="383"/>
      <c r="H3" s="379"/>
    </row>
    <row r="4" spans="1:40" ht="21.75" thickBot="1">
      <c r="A4" s="479" t="s">
        <v>254</v>
      </c>
      <c r="B4" s="464"/>
      <c r="C4" s="464"/>
      <c r="D4" s="464"/>
      <c r="E4" s="464"/>
      <c r="F4" s="464"/>
      <c r="G4" s="464"/>
      <c r="H4" s="464"/>
      <c r="I4" s="464"/>
      <c r="J4" s="464"/>
      <c r="K4" s="464"/>
      <c r="L4" s="464"/>
      <c r="M4" s="464"/>
      <c r="N4" s="464"/>
      <c r="O4" s="464"/>
      <c r="P4" s="464"/>
      <c r="Q4" s="464"/>
      <c r="R4" s="464"/>
      <c r="S4" s="464"/>
      <c r="T4" s="464"/>
      <c r="U4" s="464"/>
      <c r="V4" s="464"/>
      <c r="W4" s="464"/>
      <c r="X4" s="464"/>
      <c r="Y4" s="464"/>
      <c r="Z4" s="464"/>
      <c r="AA4" s="464"/>
      <c r="AB4" s="464"/>
      <c r="AC4" s="464"/>
      <c r="AD4" s="464"/>
      <c r="AE4" s="464"/>
      <c r="AF4" s="464"/>
      <c r="AG4" s="464"/>
      <c r="AH4" s="464"/>
      <c r="AI4" s="464"/>
      <c r="AJ4" s="464"/>
      <c r="AK4" s="464"/>
      <c r="AL4" s="474"/>
      <c r="AM4" s="464"/>
      <c r="AN4" s="464"/>
    </row>
    <row r="5" spans="1:40">
      <c r="A5" s="143" t="s">
        <v>204</v>
      </c>
      <c r="B5" s="438" t="s">
        <v>49</v>
      </c>
      <c r="C5" s="145" t="s">
        <v>49</v>
      </c>
      <c r="D5" s="146" t="s">
        <v>206</v>
      </c>
      <c r="E5" s="147" t="s">
        <v>205</v>
      </c>
      <c r="F5" s="148" t="s">
        <v>1</v>
      </c>
      <c r="G5" s="148" t="s">
        <v>222</v>
      </c>
      <c r="H5" s="438" t="s">
        <v>232</v>
      </c>
      <c r="I5" s="149" t="s">
        <v>117</v>
      </c>
      <c r="J5" s="149" t="s">
        <v>119</v>
      </c>
      <c r="K5" s="439" t="s">
        <v>46</v>
      </c>
      <c r="L5" s="480" t="s">
        <v>3</v>
      </c>
      <c r="M5" s="481"/>
      <c r="N5" s="148" t="s">
        <v>6</v>
      </c>
      <c r="O5" s="148" t="s">
        <v>7</v>
      </c>
      <c r="P5" s="148" t="s">
        <v>8</v>
      </c>
      <c r="Q5" s="148" t="s">
        <v>9</v>
      </c>
      <c r="R5" s="148" t="s">
        <v>10</v>
      </c>
      <c r="S5" s="438" t="s">
        <v>11</v>
      </c>
      <c r="T5" s="143" t="s">
        <v>12</v>
      </c>
      <c r="U5" s="148" t="s">
        <v>144</v>
      </c>
      <c r="V5" s="153" t="s">
        <v>20</v>
      </c>
      <c r="W5" s="148" t="s">
        <v>38</v>
      </c>
      <c r="X5" s="154" t="s">
        <v>14</v>
      </c>
      <c r="Y5" s="154" t="s">
        <v>15</v>
      </c>
      <c r="Z5" s="154" t="s">
        <v>155</v>
      </c>
      <c r="AA5" s="148" t="s">
        <v>157</v>
      </c>
      <c r="AB5" s="148" t="s">
        <v>282</v>
      </c>
      <c r="AC5" s="148" t="s">
        <v>130</v>
      </c>
      <c r="AD5" s="148" t="s">
        <v>151</v>
      </c>
      <c r="AE5" s="148" t="s">
        <v>298</v>
      </c>
      <c r="AF5" s="148" t="s">
        <v>272</v>
      </c>
      <c r="AG5" s="148" t="s">
        <v>274</v>
      </c>
      <c r="AH5" s="148" t="s">
        <v>48</v>
      </c>
      <c r="AI5" s="480" t="s">
        <v>17</v>
      </c>
      <c r="AJ5" s="482"/>
      <c r="AK5" s="482"/>
      <c r="AL5" s="155" t="s">
        <v>18</v>
      </c>
      <c r="AM5" s="156" t="s">
        <v>124</v>
      </c>
      <c r="AN5" s="156" t="s">
        <v>126</v>
      </c>
    </row>
    <row r="6" spans="1:40" ht="15.75" thickBot="1">
      <c r="A6" s="158"/>
      <c r="B6" s="159" t="s">
        <v>50</v>
      </c>
      <c r="C6" s="160" t="s">
        <v>51</v>
      </c>
      <c r="D6" s="232"/>
      <c r="E6" s="162"/>
      <c r="F6" s="163"/>
      <c r="G6" s="164" t="s">
        <v>223</v>
      </c>
      <c r="H6" s="165" t="s">
        <v>233</v>
      </c>
      <c r="I6" s="166"/>
      <c r="J6" s="166" t="s">
        <v>120</v>
      </c>
      <c r="K6" s="167" t="s">
        <v>47</v>
      </c>
      <c r="L6" s="168" t="s">
        <v>4</v>
      </c>
      <c r="M6" s="168" t="s">
        <v>5</v>
      </c>
      <c r="N6" s="163"/>
      <c r="O6" s="163"/>
      <c r="P6" s="163"/>
      <c r="Q6" s="163"/>
      <c r="R6" s="163"/>
      <c r="S6" s="165"/>
      <c r="T6" s="158"/>
      <c r="U6" s="163"/>
      <c r="V6" s="169" t="s">
        <v>21</v>
      </c>
      <c r="W6" s="164" t="s">
        <v>39</v>
      </c>
      <c r="X6" s="163"/>
      <c r="Y6" s="164">
        <v>19803</v>
      </c>
      <c r="Z6" s="164" t="s">
        <v>156</v>
      </c>
      <c r="AA6" s="164" t="s">
        <v>158</v>
      </c>
      <c r="AB6" s="164" t="s">
        <v>283</v>
      </c>
      <c r="AC6" s="164" t="s">
        <v>129</v>
      </c>
      <c r="AD6" s="164"/>
      <c r="AE6" s="164">
        <v>20624</v>
      </c>
      <c r="AF6" s="164"/>
      <c r="AG6" s="164" t="s">
        <v>273</v>
      </c>
      <c r="AH6" s="164" t="s">
        <v>123</v>
      </c>
      <c r="AI6" s="170">
        <v>0.25</v>
      </c>
      <c r="AJ6" s="170">
        <v>0.5</v>
      </c>
      <c r="AK6" s="171" t="s">
        <v>5</v>
      </c>
      <c r="AL6" s="166"/>
      <c r="AM6" s="173" t="s">
        <v>125</v>
      </c>
      <c r="AN6" s="173" t="s">
        <v>127</v>
      </c>
    </row>
    <row r="7" spans="1:40">
      <c r="A7" s="12" t="s">
        <v>22</v>
      </c>
      <c r="B7" s="29" t="s">
        <v>53</v>
      </c>
      <c r="C7" s="29" t="s">
        <v>54</v>
      </c>
      <c r="D7" s="400" t="s">
        <v>207</v>
      </c>
      <c r="E7" s="13" t="s">
        <v>165</v>
      </c>
      <c r="F7" s="13">
        <v>6</v>
      </c>
      <c r="G7" s="13" t="s">
        <v>22</v>
      </c>
      <c r="H7" s="13" t="s">
        <v>56</v>
      </c>
      <c r="I7" s="13" t="s">
        <v>118</v>
      </c>
      <c r="J7" s="13" t="s">
        <v>121</v>
      </c>
      <c r="K7" s="14">
        <v>177061</v>
      </c>
      <c r="L7" s="15">
        <v>13</v>
      </c>
      <c r="M7" s="14">
        <v>46036</v>
      </c>
      <c r="N7" s="14">
        <v>38068</v>
      </c>
      <c r="O7" s="14">
        <v>470171</v>
      </c>
      <c r="P7" s="14">
        <v>61971</v>
      </c>
      <c r="Q7" s="14">
        <v>24788</v>
      </c>
      <c r="R7" s="14">
        <v>7039</v>
      </c>
      <c r="S7" s="14">
        <v>91211</v>
      </c>
      <c r="T7" s="14">
        <v>34759</v>
      </c>
      <c r="U7" s="14">
        <v>0</v>
      </c>
      <c r="V7" s="14">
        <v>0</v>
      </c>
      <c r="W7" s="14"/>
      <c r="X7" s="14">
        <v>0</v>
      </c>
      <c r="Y7" s="14"/>
      <c r="Z7" s="14">
        <v>301573</v>
      </c>
      <c r="AA7" s="14">
        <v>201049</v>
      </c>
      <c r="AB7" s="14">
        <v>0</v>
      </c>
      <c r="AC7" s="14">
        <v>0</v>
      </c>
      <c r="AD7" s="14">
        <v>0</v>
      </c>
      <c r="AE7" s="14">
        <v>379114</v>
      </c>
      <c r="AF7" s="14">
        <v>0</v>
      </c>
      <c r="AG7" s="14">
        <v>0</v>
      </c>
      <c r="AH7" s="14">
        <v>647233</v>
      </c>
      <c r="AI7" s="16"/>
      <c r="AJ7" s="16"/>
      <c r="AK7" s="14"/>
      <c r="AL7" s="14">
        <f>K7+M7+N7+O7+P7+Q7+R7+S7+T7+U7+V7+X7+Y7+AA7+AC7+AK7+AH7+AD7+Z7+AE7</f>
        <v>2480073</v>
      </c>
      <c r="AM7" s="49">
        <v>39788</v>
      </c>
      <c r="AN7" s="39" t="s">
        <v>136</v>
      </c>
    </row>
    <row r="8" spans="1:40">
      <c r="A8" s="17" t="s">
        <v>23</v>
      </c>
      <c r="B8" s="23" t="s">
        <v>57</v>
      </c>
      <c r="C8" s="23" t="s">
        <v>58</v>
      </c>
      <c r="D8" s="401" t="s">
        <v>208</v>
      </c>
      <c r="E8" s="18" t="s">
        <v>166</v>
      </c>
      <c r="F8" s="18">
        <v>8</v>
      </c>
      <c r="G8" s="18" t="s">
        <v>224</v>
      </c>
      <c r="H8" s="18" t="s">
        <v>59</v>
      </c>
      <c r="I8" s="18" t="s">
        <v>118</v>
      </c>
      <c r="J8" s="18" t="s">
        <v>121</v>
      </c>
      <c r="K8" s="19">
        <v>309715</v>
      </c>
      <c r="L8" s="20">
        <v>4</v>
      </c>
      <c r="M8" s="19">
        <v>24777</v>
      </c>
      <c r="N8" s="19">
        <v>66589</v>
      </c>
      <c r="O8" s="19">
        <v>580111</v>
      </c>
      <c r="P8" s="19">
        <v>108400</v>
      </c>
      <c r="Q8" s="19">
        <v>43360</v>
      </c>
      <c r="R8" s="19">
        <v>15084</v>
      </c>
      <c r="S8" s="19">
        <v>102802</v>
      </c>
      <c r="T8" s="19">
        <v>42383</v>
      </c>
      <c r="U8" s="19">
        <v>23793</v>
      </c>
      <c r="V8" s="19">
        <v>0</v>
      </c>
      <c r="W8" s="19"/>
      <c r="X8" s="19">
        <v>266948</v>
      </c>
      <c r="Y8" s="19">
        <v>177965</v>
      </c>
      <c r="Z8" s="19">
        <v>0</v>
      </c>
      <c r="AA8" s="19">
        <v>0</v>
      </c>
      <c r="AB8" s="19">
        <v>0</v>
      </c>
      <c r="AC8" s="19"/>
      <c r="AD8" s="19">
        <v>0</v>
      </c>
      <c r="AE8" s="19">
        <v>381677</v>
      </c>
      <c r="AF8" s="19">
        <v>0</v>
      </c>
      <c r="AG8" s="19">
        <v>0</v>
      </c>
      <c r="AH8" s="19">
        <v>0</v>
      </c>
      <c r="AI8" s="21"/>
      <c r="AJ8" s="21"/>
      <c r="AK8" s="19"/>
      <c r="AL8" s="19">
        <f t="shared" ref="AL8:AL16" si="0">K8+M8+N8+O8+P8+Q8+R8+S8+T8+U8+V8+X8+Y8+AA8+AC8+AK8+AH8+AD8+Z8+AE8</f>
        <v>2143604</v>
      </c>
      <c r="AM8" s="40">
        <v>37622</v>
      </c>
      <c r="AN8" s="55" t="s">
        <v>136</v>
      </c>
    </row>
    <row r="9" spans="1:40">
      <c r="A9" s="17" t="s">
        <v>23</v>
      </c>
      <c r="B9" s="23" t="s">
        <v>64</v>
      </c>
      <c r="C9" s="23" t="s">
        <v>65</v>
      </c>
      <c r="D9" s="401" t="s">
        <v>209</v>
      </c>
      <c r="E9" s="18" t="s">
        <v>167</v>
      </c>
      <c r="F9" s="18">
        <v>10</v>
      </c>
      <c r="G9" s="18" t="s">
        <v>26</v>
      </c>
      <c r="H9" s="18" t="s">
        <v>231</v>
      </c>
      <c r="I9" s="18" t="s">
        <v>118</v>
      </c>
      <c r="J9" s="18" t="s">
        <v>121</v>
      </c>
      <c r="K9" s="19">
        <v>263093</v>
      </c>
      <c r="L9" s="20">
        <v>4</v>
      </c>
      <c r="M9" s="19">
        <v>21047</v>
      </c>
      <c r="N9" s="19">
        <v>56565</v>
      </c>
      <c r="O9" s="19">
        <v>336933</v>
      </c>
      <c r="P9" s="19">
        <v>92083</v>
      </c>
      <c r="Q9" s="19">
        <v>36833</v>
      </c>
      <c r="R9" s="19">
        <v>15084</v>
      </c>
      <c r="S9" s="19">
        <v>58574</v>
      </c>
      <c r="T9" s="19">
        <v>24163</v>
      </c>
      <c r="U9" s="19">
        <v>23793</v>
      </c>
      <c r="V9" s="19">
        <v>0</v>
      </c>
      <c r="W9" s="19"/>
      <c r="X9" s="19">
        <v>0</v>
      </c>
      <c r="Y9" s="19">
        <v>0</v>
      </c>
      <c r="Z9" s="19">
        <v>137429</v>
      </c>
      <c r="AA9" s="19">
        <v>91619</v>
      </c>
      <c r="AB9" s="19">
        <v>0</v>
      </c>
      <c r="AC9" s="19">
        <v>0</v>
      </c>
      <c r="AD9" s="19">
        <v>0</v>
      </c>
      <c r="AE9" s="19">
        <v>281748</v>
      </c>
      <c r="AF9" s="19">
        <v>0</v>
      </c>
      <c r="AG9" s="19">
        <v>0</v>
      </c>
      <c r="AH9" s="19">
        <v>0</v>
      </c>
      <c r="AI9" s="21">
        <v>31</v>
      </c>
      <c r="AJ9" s="21">
        <v>0</v>
      </c>
      <c r="AK9" s="19">
        <v>122374</v>
      </c>
      <c r="AL9" s="19">
        <f t="shared" si="0"/>
        <v>1561338</v>
      </c>
      <c r="AM9" s="40">
        <v>37622</v>
      </c>
      <c r="AN9" s="55" t="s">
        <v>136</v>
      </c>
    </row>
    <row r="10" spans="1:40">
      <c r="A10" s="17" t="s">
        <v>23</v>
      </c>
      <c r="B10" s="23" t="s">
        <v>68</v>
      </c>
      <c r="C10" s="23" t="s">
        <v>69</v>
      </c>
      <c r="D10" s="401" t="s">
        <v>210</v>
      </c>
      <c r="E10" s="18" t="s">
        <v>168</v>
      </c>
      <c r="F10" s="18">
        <v>10</v>
      </c>
      <c r="G10" s="18" t="s">
        <v>27</v>
      </c>
      <c r="H10" s="18" t="s">
        <v>56</v>
      </c>
      <c r="I10" s="18" t="s">
        <v>118</v>
      </c>
      <c r="J10" s="18" t="s">
        <v>121</v>
      </c>
      <c r="K10" s="19">
        <v>379417</v>
      </c>
      <c r="L10" s="20">
        <v>0</v>
      </c>
      <c r="M10" s="19">
        <v>0</v>
      </c>
      <c r="N10" s="19">
        <v>56565</v>
      </c>
      <c r="O10" s="19">
        <v>336933</v>
      </c>
      <c r="P10" s="19">
        <v>92083</v>
      </c>
      <c r="Q10" s="19">
        <v>36833</v>
      </c>
      <c r="R10" s="19">
        <v>15084</v>
      </c>
      <c r="S10" s="19">
        <v>58574</v>
      </c>
      <c r="T10" s="19">
        <v>24163</v>
      </c>
      <c r="U10" s="19">
        <v>23793</v>
      </c>
      <c r="V10" s="19">
        <v>0</v>
      </c>
      <c r="W10" s="19"/>
      <c r="X10" s="19">
        <v>0</v>
      </c>
      <c r="Y10" s="19">
        <v>0</v>
      </c>
      <c r="Z10" s="19">
        <v>137429</v>
      </c>
      <c r="AA10" s="19">
        <v>91619</v>
      </c>
      <c r="AB10" s="19">
        <v>0</v>
      </c>
      <c r="AC10" s="19">
        <v>0</v>
      </c>
      <c r="AD10" s="19">
        <v>0</v>
      </c>
      <c r="AE10" s="19">
        <v>269121</v>
      </c>
      <c r="AF10" s="19">
        <v>0</v>
      </c>
      <c r="AG10" s="19">
        <v>0</v>
      </c>
      <c r="AH10" s="19">
        <v>0</v>
      </c>
      <c r="AI10" s="21">
        <v>84</v>
      </c>
      <c r="AJ10" s="21">
        <v>20</v>
      </c>
      <c r="AK10" s="19">
        <v>426334</v>
      </c>
      <c r="AL10" s="19">
        <f t="shared" si="0"/>
        <v>1947948</v>
      </c>
      <c r="AM10" s="40">
        <v>40560</v>
      </c>
      <c r="AN10" s="55" t="s">
        <v>136</v>
      </c>
    </row>
    <row r="11" spans="1:40">
      <c r="A11" s="17" t="s">
        <v>23</v>
      </c>
      <c r="B11" s="23" t="s">
        <v>71</v>
      </c>
      <c r="C11" s="23" t="s">
        <v>72</v>
      </c>
      <c r="D11" s="401" t="s">
        <v>211</v>
      </c>
      <c r="E11" s="18" t="s">
        <v>169</v>
      </c>
      <c r="F11" s="18">
        <v>10</v>
      </c>
      <c r="G11" s="18" t="s">
        <v>28</v>
      </c>
      <c r="H11" s="18" t="s">
        <v>234</v>
      </c>
      <c r="I11" s="18" t="s">
        <v>118</v>
      </c>
      <c r="J11" s="18" t="s">
        <v>121</v>
      </c>
      <c r="K11" s="19">
        <v>263093</v>
      </c>
      <c r="L11" s="20">
        <v>8</v>
      </c>
      <c r="M11" s="19">
        <v>42095</v>
      </c>
      <c r="N11" s="19">
        <v>56565</v>
      </c>
      <c r="O11" s="19">
        <v>336933</v>
      </c>
      <c r="P11" s="19">
        <v>92083</v>
      </c>
      <c r="Q11" s="19">
        <v>36833</v>
      </c>
      <c r="R11" s="19">
        <v>15084</v>
      </c>
      <c r="S11" s="19">
        <v>58574</v>
      </c>
      <c r="T11" s="19">
        <v>24163</v>
      </c>
      <c r="U11" s="19">
        <v>23793</v>
      </c>
      <c r="V11" s="19">
        <v>0</v>
      </c>
      <c r="W11" s="19"/>
      <c r="X11" s="19">
        <v>0</v>
      </c>
      <c r="Y11" s="19"/>
      <c r="Z11" s="19">
        <v>137429</v>
      </c>
      <c r="AA11" s="19">
        <v>91619</v>
      </c>
      <c r="AB11" s="19">
        <v>0</v>
      </c>
      <c r="AC11" s="19">
        <v>0</v>
      </c>
      <c r="AD11" s="19">
        <v>0</v>
      </c>
      <c r="AE11" s="19">
        <v>294375</v>
      </c>
      <c r="AF11" s="19">
        <v>0</v>
      </c>
      <c r="AG11" s="19">
        <v>0</v>
      </c>
      <c r="AH11" s="19">
        <v>0</v>
      </c>
      <c r="AI11" s="21">
        <v>55</v>
      </c>
      <c r="AJ11" s="21">
        <v>23</v>
      </c>
      <c r="AK11" s="19">
        <v>326067</v>
      </c>
      <c r="AL11" s="19">
        <f t="shared" si="0"/>
        <v>1798706</v>
      </c>
      <c r="AM11" s="40">
        <v>34700</v>
      </c>
      <c r="AN11" s="55" t="s">
        <v>136</v>
      </c>
    </row>
    <row r="12" spans="1:40">
      <c r="A12" s="17" t="s">
        <v>29</v>
      </c>
      <c r="B12" s="23" t="s">
        <v>75</v>
      </c>
      <c r="C12" s="23" t="s">
        <v>76</v>
      </c>
      <c r="D12" s="401" t="s">
        <v>212</v>
      </c>
      <c r="E12" s="18" t="s">
        <v>170</v>
      </c>
      <c r="F12" s="18">
        <v>11</v>
      </c>
      <c r="G12" s="18" t="s">
        <v>225</v>
      </c>
      <c r="H12" s="18" t="s">
        <v>231</v>
      </c>
      <c r="I12" s="18" t="s">
        <v>118</v>
      </c>
      <c r="J12" s="18" t="s">
        <v>121</v>
      </c>
      <c r="K12" s="19">
        <v>211100</v>
      </c>
      <c r="L12" s="20">
        <v>4</v>
      </c>
      <c r="M12" s="19">
        <v>16888</v>
      </c>
      <c r="N12" s="19">
        <v>45386</v>
      </c>
      <c r="O12" s="19">
        <v>220646</v>
      </c>
      <c r="P12" s="19">
        <v>73885</v>
      </c>
      <c r="Q12" s="19">
        <v>29554</v>
      </c>
      <c r="R12" s="19">
        <v>13073</v>
      </c>
      <c r="S12" s="19">
        <v>37837</v>
      </c>
      <c r="T12" s="19">
        <v>15587</v>
      </c>
      <c r="U12" s="19">
        <v>20621</v>
      </c>
      <c r="V12" s="19">
        <v>0</v>
      </c>
      <c r="W12" s="19"/>
      <c r="X12" s="19">
        <v>0</v>
      </c>
      <c r="Y12" s="19">
        <v>0</v>
      </c>
      <c r="Z12" s="19">
        <v>115518</v>
      </c>
      <c r="AA12" s="19">
        <v>77012</v>
      </c>
      <c r="AB12" s="19">
        <v>0</v>
      </c>
      <c r="AC12" s="19">
        <v>0</v>
      </c>
      <c r="AD12" s="19">
        <v>0</v>
      </c>
      <c r="AE12" s="19">
        <v>261217</v>
      </c>
      <c r="AF12" s="19">
        <v>0</v>
      </c>
      <c r="AG12" s="19">
        <v>0</v>
      </c>
      <c r="AH12" s="19">
        <v>0</v>
      </c>
      <c r="AI12" s="21">
        <v>0</v>
      </c>
      <c r="AJ12" s="21">
        <v>0</v>
      </c>
      <c r="AK12" s="19">
        <v>0</v>
      </c>
      <c r="AL12" s="19">
        <f t="shared" si="0"/>
        <v>1138324</v>
      </c>
      <c r="AM12" s="40">
        <v>37641</v>
      </c>
      <c r="AN12" s="55" t="s">
        <v>136</v>
      </c>
    </row>
    <row r="13" spans="1:40">
      <c r="A13" s="17" t="s">
        <v>29</v>
      </c>
      <c r="B13" s="23" t="s">
        <v>78</v>
      </c>
      <c r="C13" s="23" t="s">
        <v>79</v>
      </c>
      <c r="D13" s="401" t="s">
        <v>213</v>
      </c>
      <c r="E13" s="18" t="s">
        <v>171</v>
      </c>
      <c r="F13" s="18">
        <v>11</v>
      </c>
      <c r="G13" s="18" t="s">
        <v>226</v>
      </c>
      <c r="H13" s="18" t="s">
        <v>229</v>
      </c>
      <c r="I13" s="18" t="s">
        <v>118</v>
      </c>
      <c r="J13" s="18" t="s">
        <v>121</v>
      </c>
      <c r="K13" s="19">
        <v>243577</v>
      </c>
      <c r="L13" s="20">
        <v>15</v>
      </c>
      <c r="M13" s="19">
        <v>73073</v>
      </c>
      <c r="N13" s="19">
        <v>52369</v>
      </c>
      <c r="O13" s="19">
        <v>254591</v>
      </c>
      <c r="P13" s="19">
        <v>85252</v>
      </c>
      <c r="Q13" s="19">
        <v>34101</v>
      </c>
      <c r="R13" s="19">
        <v>15084</v>
      </c>
      <c r="S13" s="19">
        <v>43658</v>
      </c>
      <c r="T13" s="19">
        <v>17985</v>
      </c>
      <c r="U13" s="19">
        <v>23793</v>
      </c>
      <c r="V13" s="19">
        <v>13620</v>
      </c>
      <c r="W13" s="19"/>
      <c r="X13" s="19">
        <v>0</v>
      </c>
      <c r="Y13" s="19">
        <v>0</v>
      </c>
      <c r="Z13" s="19">
        <v>115518</v>
      </c>
      <c r="AA13" s="19">
        <v>77012</v>
      </c>
      <c r="AB13" s="19">
        <v>0</v>
      </c>
      <c r="AC13" s="19">
        <v>0</v>
      </c>
      <c r="AD13" s="19">
        <v>0</v>
      </c>
      <c r="AE13" s="19">
        <v>293412</v>
      </c>
      <c r="AF13" s="19">
        <v>0</v>
      </c>
      <c r="AG13" s="19">
        <v>0</v>
      </c>
      <c r="AH13" s="19">
        <v>0</v>
      </c>
      <c r="AI13" s="21">
        <v>53</v>
      </c>
      <c r="AJ13" s="21">
        <v>16</v>
      </c>
      <c r="AK13" s="19">
        <v>236629</v>
      </c>
      <c r="AL13" s="19">
        <f t="shared" si="0"/>
        <v>1579674</v>
      </c>
      <c r="AM13" s="40">
        <v>29587</v>
      </c>
      <c r="AN13" s="55" t="s">
        <v>136</v>
      </c>
    </row>
    <row r="14" spans="1:40">
      <c r="A14" s="17" t="s">
        <v>32</v>
      </c>
      <c r="B14" s="23" t="s">
        <v>82</v>
      </c>
      <c r="C14" s="23" t="s">
        <v>83</v>
      </c>
      <c r="D14" s="401" t="s">
        <v>214</v>
      </c>
      <c r="E14" s="18" t="s">
        <v>172</v>
      </c>
      <c r="F14" s="18">
        <v>13</v>
      </c>
      <c r="G14" s="18" t="s">
        <v>235</v>
      </c>
      <c r="H14" s="18" t="s">
        <v>240</v>
      </c>
      <c r="I14" s="18" t="s">
        <v>118</v>
      </c>
      <c r="J14" s="18" t="s">
        <v>121</v>
      </c>
      <c r="K14" s="19">
        <v>208863</v>
      </c>
      <c r="L14" s="20">
        <v>14</v>
      </c>
      <c r="M14" s="19">
        <v>58482</v>
      </c>
      <c r="N14" s="19">
        <v>44906</v>
      </c>
      <c r="O14" s="19">
        <v>139841</v>
      </c>
      <c r="P14" s="19">
        <v>73102</v>
      </c>
      <c r="Q14" s="19">
        <v>29241</v>
      </c>
      <c r="R14" s="19">
        <v>54472</v>
      </c>
      <c r="S14" s="19">
        <v>27260</v>
      </c>
      <c r="T14" s="19">
        <v>10367</v>
      </c>
      <c r="U14" s="19">
        <v>39310</v>
      </c>
      <c r="V14" s="19">
        <v>0</v>
      </c>
      <c r="W14" s="19"/>
      <c r="X14" s="19">
        <v>0</v>
      </c>
      <c r="Y14" s="19">
        <v>0</v>
      </c>
      <c r="Z14" s="19">
        <v>95179</v>
      </c>
      <c r="AA14" s="19">
        <v>63452</v>
      </c>
      <c r="AB14" s="19">
        <v>0</v>
      </c>
      <c r="AC14" s="19">
        <v>0</v>
      </c>
      <c r="AD14" s="19">
        <v>0</v>
      </c>
      <c r="AE14" s="19">
        <v>248663</v>
      </c>
      <c r="AF14" s="19">
        <v>0</v>
      </c>
      <c r="AG14" s="19">
        <v>0</v>
      </c>
      <c r="AH14" s="19">
        <v>0</v>
      </c>
      <c r="AI14" s="21"/>
      <c r="AJ14" s="21"/>
      <c r="AK14" s="19"/>
      <c r="AL14" s="19">
        <f t="shared" si="0"/>
        <v>1093138</v>
      </c>
      <c r="AM14" s="40">
        <v>30682</v>
      </c>
      <c r="AN14" s="55" t="s">
        <v>136</v>
      </c>
    </row>
    <row r="15" spans="1:40">
      <c r="A15" s="17" t="s">
        <v>34</v>
      </c>
      <c r="B15" s="23" t="s">
        <v>85</v>
      </c>
      <c r="C15" s="23" t="s">
        <v>86</v>
      </c>
      <c r="D15" s="401" t="s">
        <v>215</v>
      </c>
      <c r="E15" s="18" t="s">
        <v>173</v>
      </c>
      <c r="F15" s="18">
        <v>14</v>
      </c>
      <c r="G15" s="18" t="s">
        <v>228</v>
      </c>
      <c r="H15" s="18" t="s">
        <v>236</v>
      </c>
      <c r="I15" s="18" t="s">
        <v>118</v>
      </c>
      <c r="J15" s="18" t="s">
        <v>121</v>
      </c>
      <c r="K15" s="19">
        <v>193397</v>
      </c>
      <c r="L15" s="20">
        <v>15</v>
      </c>
      <c r="M15" s="19">
        <v>58019</v>
      </c>
      <c r="N15" s="19">
        <v>41580</v>
      </c>
      <c r="O15" s="19">
        <v>105633</v>
      </c>
      <c r="P15" s="19">
        <v>67689</v>
      </c>
      <c r="Q15" s="19">
        <v>27076</v>
      </c>
      <c r="R15" s="19">
        <v>54037</v>
      </c>
      <c r="S15" s="19">
        <v>20553</v>
      </c>
      <c r="T15" s="19">
        <v>7666</v>
      </c>
      <c r="U15" s="19">
        <v>39310</v>
      </c>
      <c r="V15" s="19">
        <v>0</v>
      </c>
      <c r="W15" s="19"/>
      <c r="X15" s="19">
        <v>0</v>
      </c>
      <c r="Y15" s="19">
        <v>0</v>
      </c>
      <c r="Z15" s="19">
        <v>84400</v>
      </c>
      <c r="AA15" s="19">
        <v>56267</v>
      </c>
      <c r="AB15" s="19">
        <v>0</v>
      </c>
      <c r="AC15" s="19">
        <v>0</v>
      </c>
      <c r="AD15" s="19">
        <v>0</v>
      </c>
      <c r="AE15" s="19">
        <v>232221</v>
      </c>
      <c r="AF15" s="19">
        <v>0</v>
      </c>
      <c r="AG15" s="19">
        <v>0</v>
      </c>
      <c r="AH15" s="19">
        <v>0</v>
      </c>
      <c r="AI15" s="21">
        <v>54</v>
      </c>
      <c r="AJ15" s="21">
        <v>72</v>
      </c>
      <c r="AK15" s="19">
        <v>276209</v>
      </c>
      <c r="AL15" s="19">
        <f t="shared" si="0"/>
        <v>1264057</v>
      </c>
      <c r="AM15" s="40">
        <v>29221</v>
      </c>
      <c r="AN15" s="55" t="s">
        <v>136</v>
      </c>
    </row>
    <row r="16" spans="1:40">
      <c r="A16" s="17" t="s">
        <v>32</v>
      </c>
      <c r="B16" s="23" t="s">
        <v>88</v>
      </c>
      <c r="C16" s="23" t="s">
        <v>89</v>
      </c>
      <c r="D16" s="401" t="s">
        <v>216</v>
      </c>
      <c r="E16" s="18" t="s">
        <v>174</v>
      </c>
      <c r="F16" s="18">
        <v>15</v>
      </c>
      <c r="G16" s="18" t="s">
        <v>230</v>
      </c>
      <c r="H16" s="18" t="s">
        <v>229</v>
      </c>
      <c r="I16" s="18" t="s">
        <v>118</v>
      </c>
      <c r="J16" s="18" t="s">
        <v>121</v>
      </c>
      <c r="K16" s="19">
        <v>179152</v>
      </c>
      <c r="L16" s="20">
        <v>12</v>
      </c>
      <c r="M16" s="19">
        <v>42996</v>
      </c>
      <c r="N16" s="19">
        <v>38518</v>
      </c>
      <c r="O16" s="19">
        <v>84846</v>
      </c>
      <c r="P16" s="19">
        <v>62703</v>
      </c>
      <c r="Q16" s="19">
        <v>25081</v>
      </c>
      <c r="R16" s="19">
        <v>46534</v>
      </c>
      <c r="S16" s="19">
        <v>15939</v>
      </c>
      <c r="T16" s="19">
        <v>5997</v>
      </c>
      <c r="U16" s="19">
        <v>39310</v>
      </c>
      <c r="V16" s="19">
        <v>10592</v>
      </c>
      <c r="W16" s="19">
        <v>0</v>
      </c>
      <c r="X16" s="19">
        <v>0</v>
      </c>
      <c r="Y16" s="19">
        <v>0</v>
      </c>
      <c r="Z16" s="19">
        <v>75251</v>
      </c>
      <c r="AA16" s="19">
        <v>50167</v>
      </c>
      <c r="AB16" s="19">
        <v>0</v>
      </c>
      <c r="AC16" s="19">
        <v>0</v>
      </c>
      <c r="AD16" s="19">
        <v>0</v>
      </c>
      <c r="AE16" s="19">
        <v>207994</v>
      </c>
      <c r="AF16" s="19"/>
      <c r="AG16" s="19">
        <v>0</v>
      </c>
      <c r="AH16" s="19">
        <v>0</v>
      </c>
      <c r="AI16" s="21">
        <v>54</v>
      </c>
      <c r="AJ16" s="21"/>
      <c r="AK16" s="19">
        <v>93789</v>
      </c>
      <c r="AL16" s="19">
        <f t="shared" si="0"/>
        <v>978869</v>
      </c>
      <c r="AM16" s="40">
        <v>32082</v>
      </c>
      <c r="AN16" s="55" t="s">
        <v>136</v>
      </c>
    </row>
    <row r="17" spans="1:40">
      <c r="A17" s="17" t="s">
        <v>32</v>
      </c>
      <c r="B17" s="23" t="s">
        <v>78</v>
      </c>
      <c r="C17" s="23" t="s">
        <v>79</v>
      </c>
      <c r="D17" s="401" t="s">
        <v>210</v>
      </c>
      <c r="E17" s="18" t="s">
        <v>175</v>
      </c>
      <c r="F17" s="18">
        <v>16</v>
      </c>
      <c r="G17" s="18" t="s">
        <v>237</v>
      </c>
      <c r="H17" s="18" t="s">
        <v>227</v>
      </c>
      <c r="I17" s="18" t="s">
        <v>118</v>
      </c>
      <c r="J17" s="18" t="s">
        <v>121</v>
      </c>
      <c r="K17" s="19">
        <v>165413</v>
      </c>
      <c r="L17" s="22">
        <v>9</v>
      </c>
      <c r="M17" s="19">
        <v>29774</v>
      </c>
      <c r="N17" s="19">
        <v>35564</v>
      </c>
      <c r="O17" s="19">
        <v>83330</v>
      </c>
      <c r="P17" s="19">
        <v>57895</v>
      </c>
      <c r="Q17" s="19">
        <v>23158</v>
      </c>
      <c r="R17" s="19">
        <v>49028</v>
      </c>
      <c r="S17" s="19">
        <v>15526</v>
      </c>
      <c r="T17" s="19">
        <v>5825</v>
      </c>
      <c r="U17" s="19">
        <v>39310</v>
      </c>
      <c r="V17" s="19">
        <v>0</v>
      </c>
      <c r="W17" s="19">
        <v>1650</v>
      </c>
      <c r="X17" s="19">
        <v>0</v>
      </c>
      <c r="Y17" s="19">
        <v>0</v>
      </c>
      <c r="Z17" s="19">
        <v>72506</v>
      </c>
      <c r="AA17" s="19">
        <v>48337</v>
      </c>
      <c r="AB17" s="19">
        <v>0</v>
      </c>
      <c r="AC17" s="19">
        <v>0</v>
      </c>
      <c r="AD17" s="19">
        <v>0</v>
      </c>
      <c r="AE17" s="19">
        <v>190262</v>
      </c>
      <c r="AF17" s="19">
        <v>0</v>
      </c>
      <c r="AG17" s="19">
        <v>0</v>
      </c>
      <c r="AH17" s="19">
        <v>0</v>
      </c>
      <c r="AI17" s="21">
        <v>49</v>
      </c>
      <c r="AJ17" s="21">
        <v>18</v>
      </c>
      <c r="AK17" s="19">
        <v>115535</v>
      </c>
      <c r="AL17" s="19">
        <f>K17+M17+N17+O17+P17+Q17+R17+S17+T17+U17+V17+X17+Y17+AA17+AC17+AK17+AH17+AD17+Z17+AE17+W17</f>
        <v>933113</v>
      </c>
      <c r="AM17" s="40">
        <v>33970</v>
      </c>
      <c r="AN17" s="55" t="s">
        <v>136</v>
      </c>
    </row>
    <row r="18" spans="1:40">
      <c r="A18" s="17" t="s">
        <v>34</v>
      </c>
      <c r="B18" s="23" t="s">
        <v>91</v>
      </c>
      <c r="C18" s="23" t="s">
        <v>92</v>
      </c>
      <c r="D18" s="401" t="s">
        <v>217</v>
      </c>
      <c r="E18" s="18" t="s">
        <v>176</v>
      </c>
      <c r="F18" s="18">
        <v>17</v>
      </c>
      <c r="G18" s="18" t="s">
        <v>34</v>
      </c>
      <c r="H18" s="18" t="s">
        <v>238</v>
      </c>
      <c r="I18" s="18" t="s">
        <v>118</v>
      </c>
      <c r="J18" s="18" t="s">
        <v>121</v>
      </c>
      <c r="K18" s="19">
        <v>153334</v>
      </c>
      <c r="L18" s="22">
        <v>11</v>
      </c>
      <c r="M18" s="19">
        <v>33733</v>
      </c>
      <c r="N18" s="19">
        <v>32967</v>
      </c>
      <c r="O18" s="19">
        <v>64429</v>
      </c>
      <c r="P18" s="19">
        <v>53667</v>
      </c>
      <c r="Q18" s="19">
        <v>21467</v>
      </c>
      <c r="R18" s="19">
        <v>45611</v>
      </c>
      <c r="S18" s="19">
        <v>11188</v>
      </c>
      <c r="T18" s="19">
        <v>4176</v>
      </c>
      <c r="U18" s="19">
        <v>39310</v>
      </c>
      <c r="V18" s="19">
        <v>0</v>
      </c>
      <c r="W18" s="19">
        <v>6600</v>
      </c>
      <c r="X18" s="19">
        <v>0</v>
      </c>
      <c r="Y18" s="19">
        <v>0</v>
      </c>
      <c r="Z18" s="19">
        <v>65108</v>
      </c>
      <c r="AA18" s="19">
        <v>43405</v>
      </c>
      <c r="AB18" s="19">
        <v>0</v>
      </c>
      <c r="AC18" s="19">
        <v>0</v>
      </c>
      <c r="AD18" s="19">
        <v>0</v>
      </c>
      <c r="AE18" s="19">
        <v>178465</v>
      </c>
      <c r="AF18" s="19">
        <v>0</v>
      </c>
      <c r="AG18" s="19">
        <v>0</v>
      </c>
      <c r="AH18" s="19">
        <v>0</v>
      </c>
      <c r="AI18" s="21"/>
      <c r="AJ18" s="21"/>
      <c r="AK18" s="19"/>
      <c r="AL18" s="19">
        <f>K18+M18+N18+O18+P18+Q18+R18+S18+T18+U18+V18+X18+Y18+AA18+AC18+AK18+AH18+AD18+Z18+AE18+W18</f>
        <v>753460</v>
      </c>
      <c r="AM18" s="40">
        <v>32874</v>
      </c>
      <c r="AN18" s="55" t="s">
        <v>136</v>
      </c>
    </row>
    <row r="19" spans="1:40">
      <c r="A19" s="17" t="s">
        <v>40</v>
      </c>
      <c r="B19" s="23" t="s">
        <v>93</v>
      </c>
      <c r="C19" s="23" t="s">
        <v>57</v>
      </c>
      <c r="D19" s="401" t="s">
        <v>218</v>
      </c>
      <c r="E19" s="18" t="s">
        <v>177</v>
      </c>
      <c r="F19" s="18">
        <v>17</v>
      </c>
      <c r="G19" s="18" t="s">
        <v>239</v>
      </c>
      <c r="H19" s="18" t="s">
        <v>241</v>
      </c>
      <c r="I19" s="18" t="s">
        <v>118</v>
      </c>
      <c r="J19" s="18" t="s">
        <v>121</v>
      </c>
      <c r="K19" s="19">
        <v>153334</v>
      </c>
      <c r="L19" s="22">
        <v>13</v>
      </c>
      <c r="M19" s="19">
        <v>39867</v>
      </c>
      <c r="N19" s="19">
        <v>32967</v>
      </c>
      <c r="O19" s="19">
        <v>64429</v>
      </c>
      <c r="P19" s="19">
        <v>53667</v>
      </c>
      <c r="Q19" s="19">
        <v>21467</v>
      </c>
      <c r="R19" s="19">
        <v>45611</v>
      </c>
      <c r="S19" s="19">
        <v>11188</v>
      </c>
      <c r="T19" s="19">
        <v>4176</v>
      </c>
      <c r="U19" s="19">
        <v>39310</v>
      </c>
      <c r="V19" s="19">
        <v>0</v>
      </c>
      <c r="W19" s="19">
        <v>4950</v>
      </c>
      <c r="X19" s="19">
        <v>0</v>
      </c>
      <c r="Y19" s="19">
        <v>0</v>
      </c>
      <c r="Z19" s="19">
        <v>65108</v>
      </c>
      <c r="AA19" s="19">
        <v>43405</v>
      </c>
      <c r="AB19" s="19">
        <v>0</v>
      </c>
      <c r="AC19" s="19">
        <v>0</v>
      </c>
      <c r="AD19" s="19">
        <v>0</v>
      </c>
      <c r="AE19" s="19">
        <v>182173</v>
      </c>
      <c r="AF19" s="19">
        <v>0</v>
      </c>
      <c r="AG19" s="19">
        <v>0</v>
      </c>
      <c r="AH19" s="19">
        <v>0</v>
      </c>
      <c r="AI19" s="21">
        <v>71</v>
      </c>
      <c r="AJ19" s="21">
        <v>64</v>
      </c>
      <c r="AK19" s="19">
        <v>211746</v>
      </c>
      <c r="AL19" s="19">
        <f t="shared" ref="AL19:AL22" si="1">K19+M19+N19+O19+P19+Q19+R19+S19+T19+U19+V19+X19+Y19+AA19+AC19+AK19+AH19+AD19+Z19+AE19+W19</f>
        <v>973398</v>
      </c>
      <c r="AM19" s="40">
        <v>31413</v>
      </c>
      <c r="AN19" s="55" t="s">
        <v>136</v>
      </c>
    </row>
    <row r="20" spans="1:40">
      <c r="A20" s="17" t="s">
        <v>40</v>
      </c>
      <c r="B20" s="23" t="s">
        <v>95</v>
      </c>
      <c r="C20" s="23" t="s">
        <v>96</v>
      </c>
      <c r="D20" s="401" t="s">
        <v>219</v>
      </c>
      <c r="E20" s="18" t="s">
        <v>178</v>
      </c>
      <c r="F20" s="18">
        <v>17</v>
      </c>
      <c r="G20" s="18" t="s">
        <v>237</v>
      </c>
      <c r="H20" s="18" t="s">
        <v>238</v>
      </c>
      <c r="I20" s="18" t="s">
        <v>118</v>
      </c>
      <c r="J20" s="18" t="s">
        <v>121</v>
      </c>
      <c r="K20" s="19">
        <v>148223</v>
      </c>
      <c r="L20" s="22">
        <v>8</v>
      </c>
      <c r="M20" s="19">
        <v>23715</v>
      </c>
      <c r="N20" s="19">
        <v>31868</v>
      </c>
      <c r="O20" s="19">
        <v>62281</v>
      </c>
      <c r="P20" s="19">
        <v>51878</v>
      </c>
      <c r="Q20" s="19">
        <v>20751</v>
      </c>
      <c r="R20" s="19">
        <v>44091</v>
      </c>
      <c r="S20" s="19">
        <v>10815</v>
      </c>
      <c r="T20" s="19">
        <v>4037</v>
      </c>
      <c r="U20" s="19">
        <v>38000</v>
      </c>
      <c r="V20" s="19">
        <v>0</v>
      </c>
      <c r="W20" s="19">
        <v>4950</v>
      </c>
      <c r="X20" s="19">
        <v>0</v>
      </c>
      <c r="Y20" s="19">
        <v>0</v>
      </c>
      <c r="Z20" s="19">
        <v>65108</v>
      </c>
      <c r="AA20" s="19">
        <v>43405</v>
      </c>
      <c r="AB20" s="19">
        <v>0</v>
      </c>
      <c r="AC20" s="19">
        <v>0</v>
      </c>
      <c r="AD20" s="19">
        <v>0</v>
      </c>
      <c r="AE20" s="19">
        <v>172902</v>
      </c>
      <c r="AF20" s="19">
        <v>0</v>
      </c>
      <c r="AG20" s="19">
        <v>0</v>
      </c>
      <c r="AH20" s="19">
        <v>0</v>
      </c>
      <c r="AI20" s="21"/>
      <c r="AJ20" s="21">
        <v>0</v>
      </c>
      <c r="AK20" s="19"/>
      <c r="AL20" s="19">
        <f t="shared" si="1"/>
        <v>722024</v>
      </c>
      <c r="AM20" s="40">
        <v>31048</v>
      </c>
      <c r="AN20" s="55" t="s">
        <v>136</v>
      </c>
    </row>
    <row r="21" spans="1:40">
      <c r="A21" s="17" t="s">
        <v>40</v>
      </c>
      <c r="B21" s="23" t="s">
        <v>99</v>
      </c>
      <c r="C21" s="23" t="s">
        <v>96</v>
      </c>
      <c r="D21" s="401" t="s">
        <v>220</v>
      </c>
      <c r="E21" s="18" t="s">
        <v>179</v>
      </c>
      <c r="F21" s="18">
        <v>17</v>
      </c>
      <c r="G21" s="18" t="s">
        <v>237</v>
      </c>
      <c r="H21" s="18" t="s">
        <v>241</v>
      </c>
      <c r="I21" s="18" t="s">
        <v>118</v>
      </c>
      <c r="J21" s="18" t="s">
        <v>121</v>
      </c>
      <c r="K21" s="19">
        <v>153334</v>
      </c>
      <c r="L21" s="22">
        <v>10</v>
      </c>
      <c r="M21" s="19">
        <v>30667</v>
      </c>
      <c r="N21" s="19">
        <v>32967</v>
      </c>
      <c r="O21" s="19">
        <v>64429</v>
      </c>
      <c r="P21" s="19">
        <v>53667</v>
      </c>
      <c r="Q21" s="19">
        <v>21467</v>
      </c>
      <c r="R21" s="19">
        <v>45611</v>
      </c>
      <c r="S21" s="19">
        <v>11188</v>
      </c>
      <c r="T21" s="19">
        <v>4176</v>
      </c>
      <c r="U21" s="19">
        <v>39310</v>
      </c>
      <c r="V21" s="19">
        <v>0</v>
      </c>
      <c r="W21" s="19">
        <v>4950</v>
      </c>
      <c r="X21" s="19">
        <v>0</v>
      </c>
      <c r="Y21" s="19">
        <v>0</v>
      </c>
      <c r="Z21" s="19">
        <v>65108</v>
      </c>
      <c r="AA21" s="19">
        <v>43405</v>
      </c>
      <c r="AB21" s="19">
        <v>0</v>
      </c>
      <c r="AC21" s="19"/>
      <c r="AD21" s="19"/>
      <c r="AE21" s="19">
        <v>176611</v>
      </c>
      <c r="AF21" s="19">
        <v>0</v>
      </c>
      <c r="AG21" s="19">
        <v>0</v>
      </c>
      <c r="AH21" s="19">
        <v>0</v>
      </c>
      <c r="AI21" s="21">
        <v>65</v>
      </c>
      <c r="AJ21" s="21">
        <v>98</v>
      </c>
      <c r="AK21" s="19">
        <v>261602</v>
      </c>
      <c r="AL21" s="19">
        <f t="shared" si="1"/>
        <v>1008492</v>
      </c>
      <c r="AM21" s="40">
        <v>33725</v>
      </c>
      <c r="AN21" s="55" t="s">
        <v>136</v>
      </c>
    </row>
    <row r="22" spans="1:40" ht="15.75" thickBot="1">
      <c r="A22" s="24" t="s">
        <v>40</v>
      </c>
      <c r="B22" s="25" t="s">
        <v>101</v>
      </c>
      <c r="C22" s="25" t="s">
        <v>102</v>
      </c>
      <c r="D22" s="402" t="s">
        <v>221</v>
      </c>
      <c r="E22" s="28" t="s">
        <v>185</v>
      </c>
      <c r="F22" s="28">
        <v>18</v>
      </c>
      <c r="G22" s="28" t="s">
        <v>239</v>
      </c>
      <c r="H22" s="28" t="s">
        <v>238</v>
      </c>
      <c r="I22" s="28" t="s">
        <v>118</v>
      </c>
      <c r="J22" s="28" t="s">
        <v>121</v>
      </c>
      <c r="K22" s="26">
        <v>141967</v>
      </c>
      <c r="L22" s="77">
        <v>8</v>
      </c>
      <c r="M22" s="26">
        <v>22715</v>
      </c>
      <c r="N22" s="26">
        <v>30523</v>
      </c>
      <c r="O22" s="26">
        <v>62393</v>
      </c>
      <c r="P22" s="26">
        <v>49688</v>
      </c>
      <c r="Q22" s="26">
        <v>19875</v>
      </c>
      <c r="R22" s="26">
        <v>45611</v>
      </c>
      <c r="S22" s="26">
        <v>10230</v>
      </c>
      <c r="T22" s="26">
        <v>3780</v>
      </c>
      <c r="U22" s="26">
        <v>39310</v>
      </c>
      <c r="V22" s="26">
        <v>0</v>
      </c>
      <c r="W22" s="26">
        <v>1650</v>
      </c>
      <c r="X22" s="26">
        <v>0</v>
      </c>
      <c r="Y22" s="26">
        <v>0</v>
      </c>
      <c r="Z22" s="26">
        <v>62224</v>
      </c>
      <c r="AA22" s="26">
        <v>41483</v>
      </c>
      <c r="AB22" s="26">
        <v>0</v>
      </c>
      <c r="AC22" s="26"/>
      <c r="AD22" s="26"/>
      <c r="AE22" s="26">
        <v>160213</v>
      </c>
      <c r="AF22" s="26">
        <v>0</v>
      </c>
      <c r="AG22" s="26">
        <v>0</v>
      </c>
      <c r="AH22" s="26">
        <v>0</v>
      </c>
      <c r="AI22" s="78"/>
      <c r="AJ22" s="78"/>
      <c r="AK22" s="26">
        <v>0</v>
      </c>
      <c r="AL22" s="26">
        <f t="shared" si="1"/>
        <v>691662</v>
      </c>
      <c r="AM22" s="79">
        <v>34700</v>
      </c>
      <c r="AN22" s="101" t="s">
        <v>136</v>
      </c>
    </row>
    <row r="28" spans="1:40" ht="21.75">
      <c r="A28" s="414"/>
      <c r="B28" s="412" t="s">
        <v>296</v>
      </c>
      <c r="C28" s="413"/>
      <c r="D28" s="413">
        <v>2012</v>
      </c>
      <c r="E28" s="386"/>
      <c r="F28" s="387"/>
      <c r="G28" s="384"/>
      <c r="H28" s="384"/>
      <c r="I28" s="384"/>
      <c r="J28" s="388"/>
      <c r="K28" s="388"/>
      <c r="L28" s="388"/>
      <c r="M28" s="388"/>
      <c r="N28" s="388"/>
      <c r="O28" s="388"/>
      <c r="P28" s="388"/>
      <c r="Q28" s="388"/>
      <c r="R28" s="388"/>
      <c r="S28" s="388"/>
      <c r="T28" s="388"/>
      <c r="U28" s="388"/>
      <c r="V28" s="388"/>
      <c r="W28" s="388"/>
      <c r="X28" s="389"/>
      <c r="Y28" s="390"/>
      <c r="Z28" s="390"/>
      <c r="AA28" s="390"/>
      <c r="AB28" s="390"/>
      <c r="AC28" s="388"/>
      <c r="AD28" s="388"/>
      <c r="AE28" s="388"/>
      <c r="AF28" s="388"/>
      <c r="AG28" s="388"/>
      <c r="AH28" s="388"/>
      <c r="AI28" s="388"/>
      <c r="AJ28" s="388"/>
      <c r="AK28" s="388"/>
      <c r="AL28" s="388"/>
      <c r="AM28" s="388"/>
      <c r="AN28" s="388"/>
    </row>
    <row r="29" spans="1:40" ht="16.5" thickBot="1">
      <c r="A29" s="491" t="s">
        <v>288</v>
      </c>
      <c r="B29" s="491"/>
      <c r="C29" s="491"/>
      <c r="D29" s="491"/>
      <c r="E29" s="491"/>
      <c r="F29" s="491"/>
      <c r="G29" s="491"/>
      <c r="H29" s="491"/>
      <c r="I29" s="491"/>
      <c r="J29" s="491"/>
      <c r="K29" s="491"/>
      <c r="L29" s="491"/>
      <c r="M29" s="491"/>
      <c r="N29" s="491"/>
      <c r="O29" s="491"/>
      <c r="P29" s="491"/>
      <c r="Q29" s="491"/>
      <c r="R29" s="491"/>
      <c r="S29" s="491"/>
      <c r="T29" s="491"/>
      <c r="U29" s="491"/>
      <c r="V29" s="491"/>
      <c r="W29" s="491"/>
      <c r="X29" s="491"/>
      <c r="Y29" s="491"/>
      <c r="Z29" s="491"/>
      <c r="AA29" s="491"/>
      <c r="AB29" s="491"/>
      <c r="AC29" s="491"/>
      <c r="AD29" s="491"/>
      <c r="AE29" s="491"/>
      <c r="AF29" s="491"/>
      <c r="AG29" s="491"/>
      <c r="AH29" s="491"/>
      <c r="AI29" s="491"/>
      <c r="AJ29" s="491"/>
      <c r="AK29" s="491"/>
      <c r="AL29" s="491"/>
      <c r="AM29" s="491"/>
      <c r="AN29" s="491"/>
    </row>
    <row r="30" spans="1:40" ht="15.75" thickBot="1">
      <c r="A30" s="391"/>
      <c r="B30" s="392"/>
      <c r="C30" s="392"/>
      <c r="D30" s="392"/>
      <c r="E30" s="392"/>
      <c r="F30" s="392"/>
      <c r="G30" s="392"/>
      <c r="H30" s="392"/>
      <c r="I30" s="392"/>
      <c r="J30" s="392"/>
      <c r="K30" s="392"/>
      <c r="L30" s="392"/>
      <c r="M30" s="392"/>
      <c r="N30" s="392"/>
      <c r="O30" s="392"/>
      <c r="P30" s="392"/>
      <c r="Q30" s="392"/>
      <c r="R30" s="392"/>
      <c r="S30" s="392"/>
      <c r="T30" s="392"/>
      <c r="U30" s="392"/>
      <c r="V30" s="392"/>
      <c r="W30" s="392"/>
      <c r="X30" s="392"/>
      <c r="Y30" s="392"/>
      <c r="Z30" s="392"/>
      <c r="AA30" s="392"/>
      <c r="AB30" s="392"/>
      <c r="AC30" s="392"/>
      <c r="AD30" s="392"/>
      <c r="AE30" s="392"/>
      <c r="AF30" s="392"/>
      <c r="AG30" s="392"/>
      <c r="AH30" s="392"/>
      <c r="AI30" s="392"/>
      <c r="AJ30" s="392"/>
      <c r="AK30" s="392"/>
      <c r="AL30" s="392"/>
      <c r="AM30" s="392"/>
      <c r="AN30" s="393"/>
    </row>
    <row r="31" spans="1:40" ht="15.75" thickBot="1">
      <c r="A31" s="310" t="s">
        <v>204</v>
      </c>
      <c r="B31" s="310" t="s">
        <v>49</v>
      </c>
      <c r="C31" s="310" t="s">
        <v>49</v>
      </c>
      <c r="D31" s="343" t="s">
        <v>206</v>
      </c>
      <c r="E31" s="310" t="s">
        <v>163</v>
      </c>
      <c r="F31" s="310" t="s">
        <v>1</v>
      </c>
      <c r="G31" s="310" t="s">
        <v>223</v>
      </c>
      <c r="H31" s="312" t="s">
        <v>232</v>
      </c>
      <c r="I31" s="310" t="s">
        <v>117</v>
      </c>
      <c r="J31" s="310" t="s">
        <v>119</v>
      </c>
      <c r="K31" s="310" t="s">
        <v>46</v>
      </c>
      <c r="L31" s="490" t="s">
        <v>3</v>
      </c>
      <c r="M31" s="490"/>
      <c r="N31" s="310" t="s">
        <v>6</v>
      </c>
      <c r="O31" s="310" t="s">
        <v>7</v>
      </c>
      <c r="P31" s="310" t="s">
        <v>8</v>
      </c>
      <c r="Q31" s="310" t="s">
        <v>9</v>
      </c>
      <c r="R31" s="310" t="s">
        <v>10</v>
      </c>
      <c r="S31" s="310" t="s">
        <v>11</v>
      </c>
      <c r="T31" s="310" t="s">
        <v>12</v>
      </c>
      <c r="U31" s="313" t="s">
        <v>145</v>
      </c>
      <c r="V31" s="314" t="s">
        <v>20</v>
      </c>
      <c r="W31" s="310" t="s">
        <v>38</v>
      </c>
      <c r="X31" s="315" t="s">
        <v>14</v>
      </c>
      <c r="Y31" s="315" t="s">
        <v>15</v>
      </c>
      <c r="Z31" s="316" t="s">
        <v>155</v>
      </c>
      <c r="AA31" s="313" t="s">
        <v>157</v>
      </c>
      <c r="AB31" s="310" t="s">
        <v>130</v>
      </c>
      <c r="AC31" s="310" t="s">
        <v>151</v>
      </c>
      <c r="AD31" s="310" t="s">
        <v>275</v>
      </c>
      <c r="AE31" s="310" t="s">
        <v>299</v>
      </c>
      <c r="AF31" s="310" t="s">
        <v>277</v>
      </c>
      <c r="AG31" s="310" t="s">
        <v>48</v>
      </c>
      <c r="AH31" s="490" t="s">
        <v>17</v>
      </c>
      <c r="AI31" s="490"/>
      <c r="AJ31" s="490"/>
      <c r="AK31" s="317" t="s">
        <v>18</v>
      </c>
      <c r="AL31" s="311" t="s">
        <v>124</v>
      </c>
      <c r="AM31" s="311" t="s">
        <v>126</v>
      </c>
      <c r="AN31" s="318" t="s">
        <v>135</v>
      </c>
    </row>
    <row r="32" spans="1:40" ht="15.75" thickBot="1">
      <c r="A32" s="319"/>
      <c r="B32" s="320" t="s">
        <v>50</v>
      </c>
      <c r="C32" s="320" t="s">
        <v>51</v>
      </c>
      <c r="D32" s="344"/>
      <c r="E32" s="320" t="s">
        <v>164</v>
      </c>
      <c r="F32" s="319"/>
      <c r="G32" s="319"/>
      <c r="H32" s="323" t="s">
        <v>233</v>
      </c>
      <c r="I32" s="319"/>
      <c r="J32" s="319" t="s">
        <v>120</v>
      </c>
      <c r="K32" s="320" t="s">
        <v>47</v>
      </c>
      <c r="L32" s="324" t="s">
        <v>4</v>
      </c>
      <c r="M32" s="325" t="s">
        <v>5</v>
      </c>
      <c r="N32" s="319"/>
      <c r="O32" s="319"/>
      <c r="P32" s="319"/>
      <c r="Q32" s="319"/>
      <c r="R32" s="319"/>
      <c r="S32" s="319"/>
      <c r="T32" s="319"/>
      <c r="U32" s="326">
        <v>19529</v>
      </c>
      <c r="V32" s="327" t="s">
        <v>21</v>
      </c>
      <c r="W32" s="320" t="s">
        <v>39</v>
      </c>
      <c r="X32" s="319"/>
      <c r="Y32" s="320">
        <v>19803</v>
      </c>
      <c r="Z32" s="328" t="s">
        <v>156</v>
      </c>
      <c r="AA32" s="328" t="s">
        <v>158</v>
      </c>
      <c r="AB32" s="320" t="s">
        <v>129</v>
      </c>
      <c r="AC32" s="320"/>
      <c r="AD32" s="320" t="s">
        <v>276</v>
      </c>
      <c r="AE32" s="320" t="s">
        <v>300</v>
      </c>
      <c r="AF32" s="320" t="s">
        <v>278</v>
      </c>
      <c r="AG32" s="320" t="s">
        <v>123</v>
      </c>
      <c r="AH32" s="329">
        <v>0.25</v>
      </c>
      <c r="AI32" s="330">
        <v>0.5</v>
      </c>
      <c r="AJ32" s="331" t="s">
        <v>5</v>
      </c>
      <c r="AK32" s="332"/>
      <c r="AL32" s="321" t="s">
        <v>125</v>
      </c>
      <c r="AM32" s="321" t="s">
        <v>127</v>
      </c>
      <c r="AN32" s="322"/>
    </row>
    <row r="33" spans="1:40">
      <c r="A33" s="12" t="s">
        <v>32</v>
      </c>
      <c r="B33" s="29" t="s">
        <v>103</v>
      </c>
      <c r="C33" s="29" t="s">
        <v>104</v>
      </c>
      <c r="D33" s="400" t="s">
        <v>244</v>
      </c>
      <c r="E33" s="29" t="s">
        <v>181</v>
      </c>
      <c r="F33" s="13">
        <v>13</v>
      </c>
      <c r="G33" s="13" t="s">
        <v>248</v>
      </c>
      <c r="H33" s="13" t="s">
        <v>231</v>
      </c>
      <c r="I33" s="13" t="s">
        <v>118</v>
      </c>
      <c r="J33" s="13" t="s">
        <v>121</v>
      </c>
      <c r="K33" s="14">
        <v>104432</v>
      </c>
      <c r="L33" s="82">
        <v>1</v>
      </c>
      <c r="M33" s="14">
        <v>2089</v>
      </c>
      <c r="N33" s="14">
        <v>22453</v>
      </c>
      <c r="O33" s="14">
        <v>69921</v>
      </c>
      <c r="P33" s="14">
        <v>36551</v>
      </c>
      <c r="Q33" s="14">
        <v>14620</v>
      </c>
      <c r="R33" s="14">
        <v>27236</v>
      </c>
      <c r="S33" s="14">
        <v>13630</v>
      </c>
      <c r="T33" s="14">
        <v>5184</v>
      </c>
      <c r="U33" s="14">
        <v>19655</v>
      </c>
      <c r="V33" s="14">
        <v>0</v>
      </c>
      <c r="W33" s="14">
        <v>0</v>
      </c>
      <c r="X33" s="14"/>
      <c r="Y33" s="14"/>
      <c r="Z33" s="14">
        <v>95179</v>
      </c>
      <c r="AA33" s="14">
        <v>63452</v>
      </c>
      <c r="AB33" s="14">
        <v>0</v>
      </c>
      <c r="AC33" s="14">
        <v>0</v>
      </c>
      <c r="AD33" s="14"/>
      <c r="AE33" s="14">
        <v>108054</v>
      </c>
      <c r="AF33" s="14"/>
      <c r="AG33" s="29">
        <v>0</v>
      </c>
      <c r="AH33" s="13">
        <v>11</v>
      </c>
      <c r="AI33" s="13">
        <v>0</v>
      </c>
      <c r="AJ33" s="14">
        <v>25235</v>
      </c>
      <c r="AK33" s="14">
        <f>K33+M33+N33+O33+P33+Q33+R33+S33+T33+U33+V33+W33+Z33+AA33+AB33+AC33+AF33+AJ33+AE33</f>
        <v>607691</v>
      </c>
      <c r="AL33" s="49">
        <v>39815</v>
      </c>
      <c r="AM33" s="49">
        <v>40908</v>
      </c>
      <c r="AN33" s="403" t="s">
        <v>263</v>
      </c>
    </row>
    <row r="34" spans="1:40">
      <c r="A34" s="17" t="s">
        <v>32</v>
      </c>
      <c r="B34" s="23" t="s">
        <v>58</v>
      </c>
      <c r="C34" s="23" t="s">
        <v>105</v>
      </c>
      <c r="D34" s="401" t="s">
        <v>245</v>
      </c>
      <c r="E34" s="23" t="s">
        <v>182</v>
      </c>
      <c r="F34" s="18">
        <v>13</v>
      </c>
      <c r="G34" s="18" t="s">
        <v>249</v>
      </c>
      <c r="H34" s="18" t="s">
        <v>227</v>
      </c>
      <c r="I34" s="18" t="s">
        <v>118</v>
      </c>
      <c r="J34" s="18" t="s">
        <v>121</v>
      </c>
      <c r="K34" s="19">
        <v>208863</v>
      </c>
      <c r="L34" s="22">
        <v>1</v>
      </c>
      <c r="M34" s="19">
        <v>4177</v>
      </c>
      <c r="N34" s="19">
        <v>44906</v>
      </c>
      <c r="O34" s="19">
        <v>139841</v>
      </c>
      <c r="P34" s="19">
        <v>73102</v>
      </c>
      <c r="Q34" s="19">
        <v>29241</v>
      </c>
      <c r="R34" s="19">
        <v>54472</v>
      </c>
      <c r="S34" s="19">
        <v>27260</v>
      </c>
      <c r="T34" s="19">
        <v>10367</v>
      </c>
      <c r="U34" s="19">
        <v>39310</v>
      </c>
      <c r="V34" s="19">
        <v>0</v>
      </c>
      <c r="W34" s="19">
        <v>0</v>
      </c>
      <c r="X34" s="19">
        <v>0</v>
      </c>
      <c r="Y34" s="19">
        <v>0</v>
      </c>
      <c r="Z34" s="19">
        <v>95179</v>
      </c>
      <c r="AA34" s="19">
        <v>63452</v>
      </c>
      <c r="AB34" s="19">
        <v>0</v>
      </c>
      <c r="AC34" s="19">
        <v>0</v>
      </c>
      <c r="AD34" s="19">
        <v>0</v>
      </c>
      <c r="AE34" s="19">
        <v>216092</v>
      </c>
      <c r="AF34" s="19"/>
      <c r="AG34" s="23">
        <v>0</v>
      </c>
      <c r="AH34" s="18">
        <v>85</v>
      </c>
      <c r="AI34" s="18">
        <v>44</v>
      </c>
      <c r="AJ34" s="19">
        <v>316128</v>
      </c>
      <c r="AK34" s="19">
        <f t="shared" ref="AK34:AK37" si="2">K34+M34+N34+O34+P34+Q34+R34+S34+T34+U34+V34+W34+Z34+AA34+AB34+AC34+AF34+AJ34+AE34</f>
        <v>1322390</v>
      </c>
      <c r="AL34" s="40">
        <v>39797</v>
      </c>
      <c r="AM34" s="40">
        <v>40908</v>
      </c>
      <c r="AN34" s="404"/>
    </row>
    <row r="35" spans="1:40">
      <c r="A35" s="17" t="s">
        <v>243</v>
      </c>
      <c r="B35" s="23" t="s">
        <v>76</v>
      </c>
      <c r="C35" s="23" t="s">
        <v>83</v>
      </c>
      <c r="D35" s="401" t="s">
        <v>246</v>
      </c>
      <c r="E35" s="23" t="s">
        <v>183</v>
      </c>
      <c r="F35" s="18">
        <v>15</v>
      </c>
      <c r="G35" s="18" t="s">
        <v>250</v>
      </c>
      <c r="H35" s="18" t="s">
        <v>238</v>
      </c>
      <c r="I35" s="18" t="s">
        <v>118</v>
      </c>
      <c r="J35" s="18" t="s">
        <v>121</v>
      </c>
      <c r="K35" s="19">
        <v>179152</v>
      </c>
      <c r="L35" s="22">
        <v>3</v>
      </c>
      <c r="M35" s="19">
        <v>10749</v>
      </c>
      <c r="N35" s="19">
        <v>38518</v>
      </c>
      <c r="O35" s="19">
        <v>84846</v>
      </c>
      <c r="P35" s="19">
        <v>62703</v>
      </c>
      <c r="Q35" s="19">
        <v>25081</v>
      </c>
      <c r="R35" s="19">
        <v>46534</v>
      </c>
      <c r="S35" s="19">
        <v>15939</v>
      </c>
      <c r="T35" s="19">
        <v>5997</v>
      </c>
      <c r="U35" s="19">
        <v>39310</v>
      </c>
      <c r="V35" s="19">
        <v>0</v>
      </c>
      <c r="W35" s="19"/>
      <c r="X35" s="19">
        <v>0</v>
      </c>
      <c r="Y35" s="19">
        <v>0</v>
      </c>
      <c r="Z35" s="19">
        <v>75251</v>
      </c>
      <c r="AA35" s="19">
        <v>50167</v>
      </c>
      <c r="AB35" s="19">
        <v>0</v>
      </c>
      <c r="AC35" s="19">
        <v>0</v>
      </c>
      <c r="AD35" s="19"/>
      <c r="AE35" s="19">
        <v>188746</v>
      </c>
      <c r="AF35" s="19"/>
      <c r="AG35" s="19">
        <v>0</v>
      </c>
      <c r="AH35" s="18">
        <v>93</v>
      </c>
      <c r="AI35" s="18">
        <v>1</v>
      </c>
      <c r="AJ35" s="19">
        <v>163609</v>
      </c>
      <c r="AK35" s="19">
        <f t="shared" si="2"/>
        <v>986602</v>
      </c>
      <c r="AL35" s="40">
        <v>37987</v>
      </c>
      <c r="AM35" s="40">
        <v>40908</v>
      </c>
      <c r="AN35" s="404"/>
    </row>
    <row r="36" spans="1:40">
      <c r="A36" s="17" t="s">
        <v>34</v>
      </c>
      <c r="B36" s="23" t="s">
        <v>107</v>
      </c>
      <c r="C36" s="23" t="s">
        <v>108</v>
      </c>
      <c r="D36" s="401" t="s">
        <v>247</v>
      </c>
      <c r="E36" s="23" t="s">
        <v>184</v>
      </c>
      <c r="F36" s="18">
        <v>15</v>
      </c>
      <c r="G36" s="18" t="s">
        <v>251</v>
      </c>
      <c r="H36" s="18" t="s">
        <v>238</v>
      </c>
      <c r="I36" s="18" t="s">
        <v>118</v>
      </c>
      <c r="J36" s="18" t="s">
        <v>121</v>
      </c>
      <c r="K36" s="19">
        <v>179152</v>
      </c>
      <c r="L36" s="22">
        <v>3</v>
      </c>
      <c r="M36" s="19">
        <v>10749</v>
      </c>
      <c r="N36" s="19">
        <v>38518</v>
      </c>
      <c r="O36" s="19">
        <v>84846</v>
      </c>
      <c r="P36" s="19">
        <v>62703</v>
      </c>
      <c r="Q36" s="19">
        <v>25081</v>
      </c>
      <c r="R36" s="19">
        <v>46534</v>
      </c>
      <c r="S36" s="19">
        <v>15939</v>
      </c>
      <c r="T36" s="19">
        <v>5997</v>
      </c>
      <c r="U36" s="19">
        <v>39310</v>
      </c>
      <c r="V36" s="19">
        <v>0</v>
      </c>
      <c r="W36" s="19">
        <v>6600</v>
      </c>
      <c r="X36" s="19">
        <v>0</v>
      </c>
      <c r="Y36" s="19">
        <v>0</v>
      </c>
      <c r="Z36" s="19">
        <v>75251</v>
      </c>
      <c r="AA36" s="19">
        <v>50167</v>
      </c>
      <c r="AB36" s="19">
        <v>0</v>
      </c>
      <c r="AC36" s="19">
        <v>0</v>
      </c>
      <c r="AD36" s="19">
        <v>0</v>
      </c>
      <c r="AE36" s="19">
        <v>188746</v>
      </c>
      <c r="AF36" s="19"/>
      <c r="AG36" s="23">
        <v>0</v>
      </c>
      <c r="AH36" s="18">
        <v>0</v>
      </c>
      <c r="AI36" s="18">
        <v>0</v>
      </c>
      <c r="AJ36" s="19">
        <v>0</v>
      </c>
      <c r="AK36" s="19">
        <f t="shared" si="2"/>
        <v>829593</v>
      </c>
      <c r="AL36" s="40">
        <v>38718</v>
      </c>
      <c r="AM36" s="40">
        <v>40908</v>
      </c>
      <c r="AN36" s="404"/>
    </row>
    <row r="37" spans="1:40" ht="15.75" thickBot="1">
      <c r="A37" s="405" t="s">
        <v>34</v>
      </c>
      <c r="B37" s="402" t="s">
        <v>257</v>
      </c>
      <c r="C37" s="402" t="s">
        <v>258</v>
      </c>
      <c r="D37" s="402" t="s">
        <v>259</v>
      </c>
      <c r="E37" s="402" t="s">
        <v>260</v>
      </c>
      <c r="F37" s="406">
        <v>13</v>
      </c>
      <c r="G37" s="406" t="s">
        <v>261</v>
      </c>
      <c r="H37" s="406" t="s">
        <v>262</v>
      </c>
      <c r="I37" s="406" t="s">
        <v>118</v>
      </c>
      <c r="J37" s="406" t="s">
        <v>121</v>
      </c>
      <c r="K37" s="407">
        <v>104432</v>
      </c>
      <c r="L37" s="408">
        <v>0</v>
      </c>
      <c r="M37" s="407">
        <v>0</v>
      </c>
      <c r="N37" s="407">
        <v>22453</v>
      </c>
      <c r="O37" s="407">
        <v>69921</v>
      </c>
      <c r="P37" s="407">
        <v>36551</v>
      </c>
      <c r="Q37" s="407">
        <v>14620</v>
      </c>
      <c r="R37" s="407">
        <v>27236</v>
      </c>
      <c r="S37" s="407">
        <v>13630</v>
      </c>
      <c r="T37" s="407">
        <v>5184</v>
      </c>
      <c r="U37" s="407">
        <v>19655</v>
      </c>
      <c r="V37" s="407">
        <v>0</v>
      </c>
      <c r="W37" s="407">
        <v>0</v>
      </c>
      <c r="X37" s="407">
        <v>0</v>
      </c>
      <c r="Y37" s="407">
        <v>0</v>
      </c>
      <c r="Z37" s="407">
        <v>0</v>
      </c>
      <c r="AA37" s="407">
        <v>0</v>
      </c>
      <c r="AB37" s="407">
        <v>0</v>
      </c>
      <c r="AC37" s="407">
        <v>0</v>
      </c>
      <c r="AD37" s="407">
        <v>0</v>
      </c>
      <c r="AE37" s="407">
        <v>106801</v>
      </c>
      <c r="AF37" s="407">
        <v>0</v>
      </c>
      <c r="AG37" s="402">
        <v>0</v>
      </c>
      <c r="AH37" s="409">
        <v>39</v>
      </c>
      <c r="AI37" s="409">
        <v>0</v>
      </c>
      <c r="AJ37" s="407">
        <v>89471</v>
      </c>
      <c r="AK37" s="26">
        <f t="shared" si="2"/>
        <v>509954</v>
      </c>
      <c r="AL37" s="410">
        <v>40909</v>
      </c>
      <c r="AM37" s="410">
        <v>41274</v>
      </c>
      <c r="AN37" s="411" t="s">
        <v>263</v>
      </c>
    </row>
  </sheetData>
  <mergeCells count="6">
    <mergeCell ref="A4:AN4"/>
    <mergeCell ref="L5:M5"/>
    <mergeCell ref="AI5:AK5"/>
    <mergeCell ref="A29:AN29"/>
    <mergeCell ref="L31:M31"/>
    <mergeCell ref="AH31:AJ31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>
  <dimension ref="A1:AO48"/>
  <sheetViews>
    <sheetView workbookViewId="0">
      <selection activeCell="A2" sqref="A2:AO37"/>
    </sheetView>
  </sheetViews>
  <sheetFormatPr baseColWidth="10" defaultRowHeight="15"/>
  <cols>
    <col min="3" max="3" width="17.42578125" customWidth="1"/>
    <col min="4" max="4" width="14.7109375" customWidth="1"/>
    <col min="14" max="14" width="14.140625" customWidth="1"/>
    <col min="18" max="18" width="14.28515625" customWidth="1"/>
    <col min="19" max="19" width="14.140625" customWidth="1"/>
    <col min="37" max="37" width="15" customWidth="1"/>
  </cols>
  <sheetData>
    <row r="1" spans="1:41" ht="15.75" thickBot="1"/>
    <row r="2" spans="1:41" ht="21.75" thickBot="1">
      <c r="A2" s="379"/>
      <c r="B2" s="379"/>
      <c r="C2" s="432" t="s">
        <v>301</v>
      </c>
      <c r="D2" s="433">
        <v>2012</v>
      </c>
      <c r="E2" s="434"/>
      <c r="F2" s="383"/>
      <c r="G2" s="383"/>
      <c r="H2" s="379"/>
    </row>
    <row r="3" spans="1:41" ht="21.75" thickBot="1">
      <c r="A3" s="479" t="s">
        <v>254</v>
      </c>
      <c r="B3" s="464"/>
      <c r="C3" s="464"/>
      <c r="D3" s="464"/>
      <c r="E3" s="464"/>
      <c r="F3" s="464"/>
      <c r="G3" s="464"/>
      <c r="H3" s="464"/>
      <c r="I3" s="464"/>
      <c r="J3" s="464"/>
      <c r="K3" s="464"/>
      <c r="L3" s="464"/>
      <c r="M3" s="464"/>
      <c r="N3" s="464"/>
      <c r="O3" s="464"/>
      <c r="P3" s="464"/>
      <c r="Q3" s="464"/>
      <c r="R3" s="464"/>
      <c r="S3" s="464"/>
      <c r="T3" s="464"/>
      <c r="U3" s="464"/>
      <c r="V3" s="464"/>
      <c r="W3" s="464"/>
      <c r="X3" s="464"/>
      <c r="Y3" s="464"/>
      <c r="Z3" s="464"/>
      <c r="AA3" s="464"/>
      <c r="AB3" s="464"/>
      <c r="AC3" s="464"/>
      <c r="AD3" s="464"/>
      <c r="AE3" s="464"/>
      <c r="AF3" s="464"/>
      <c r="AG3" s="464"/>
      <c r="AH3" s="464"/>
      <c r="AI3" s="464"/>
      <c r="AJ3" s="464"/>
      <c r="AK3" s="464"/>
      <c r="AL3" s="464"/>
      <c r="AM3" s="474"/>
      <c r="AN3" s="464"/>
      <c r="AO3" s="464"/>
    </row>
    <row r="4" spans="1:41">
      <c r="A4" s="143" t="s">
        <v>204</v>
      </c>
      <c r="B4" s="440" t="s">
        <v>49</v>
      </c>
      <c r="C4" s="145" t="s">
        <v>49</v>
      </c>
      <c r="D4" s="146" t="s">
        <v>206</v>
      </c>
      <c r="E4" s="147" t="s">
        <v>205</v>
      </c>
      <c r="F4" s="148" t="s">
        <v>1</v>
      </c>
      <c r="G4" s="148" t="s">
        <v>222</v>
      </c>
      <c r="H4" s="440" t="s">
        <v>232</v>
      </c>
      <c r="I4" s="149" t="s">
        <v>117</v>
      </c>
      <c r="J4" s="149" t="s">
        <v>119</v>
      </c>
      <c r="K4" s="441" t="s">
        <v>46</v>
      </c>
      <c r="L4" s="480" t="s">
        <v>3</v>
      </c>
      <c r="M4" s="481"/>
      <c r="N4" s="148" t="s">
        <v>6</v>
      </c>
      <c r="O4" s="148" t="s">
        <v>7</v>
      </c>
      <c r="P4" s="148" t="s">
        <v>8</v>
      </c>
      <c r="Q4" s="148" t="s">
        <v>9</v>
      </c>
      <c r="R4" s="148" t="s">
        <v>10</v>
      </c>
      <c r="S4" s="440" t="s">
        <v>11</v>
      </c>
      <c r="T4" s="143" t="s">
        <v>12</v>
      </c>
      <c r="U4" s="148" t="s">
        <v>144</v>
      </c>
      <c r="V4" s="153" t="s">
        <v>20</v>
      </c>
      <c r="W4" s="148" t="s">
        <v>38</v>
      </c>
      <c r="X4" s="154" t="s">
        <v>14</v>
      </c>
      <c r="Y4" s="154" t="s">
        <v>15</v>
      </c>
      <c r="Z4" s="154" t="s">
        <v>155</v>
      </c>
      <c r="AA4" s="148" t="s">
        <v>157</v>
      </c>
      <c r="AB4" s="148" t="s">
        <v>282</v>
      </c>
      <c r="AC4" s="148" t="s">
        <v>130</v>
      </c>
      <c r="AD4" s="148" t="s">
        <v>151</v>
      </c>
      <c r="AE4" s="148" t="s">
        <v>298</v>
      </c>
      <c r="AF4" s="148" t="s">
        <v>272</v>
      </c>
      <c r="AG4" s="148" t="s">
        <v>274</v>
      </c>
      <c r="AH4" s="148" t="s">
        <v>159</v>
      </c>
      <c r="AI4" s="148" t="s">
        <v>48</v>
      </c>
      <c r="AJ4" s="480" t="s">
        <v>17</v>
      </c>
      <c r="AK4" s="482"/>
      <c r="AL4" s="482"/>
      <c r="AM4" s="155" t="s">
        <v>18</v>
      </c>
      <c r="AN4" s="156" t="s">
        <v>124</v>
      </c>
      <c r="AO4" s="156" t="s">
        <v>126</v>
      </c>
    </row>
    <row r="5" spans="1:41" ht="15.75" thickBot="1">
      <c r="A5" s="158"/>
      <c r="B5" s="159" t="s">
        <v>50</v>
      </c>
      <c r="C5" s="160" t="s">
        <v>51</v>
      </c>
      <c r="D5" s="232"/>
      <c r="E5" s="162"/>
      <c r="F5" s="163"/>
      <c r="G5" s="164" t="s">
        <v>223</v>
      </c>
      <c r="H5" s="165" t="s">
        <v>233</v>
      </c>
      <c r="I5" s="166"/>
      <c r="J5" s="166" t="s">
        <v>120</v>
      </c>
      <c r="K5" s="167" t="s">
        <v>47</v>
      </c>
      <c r="L5" s="168" t="s">
        <v>4</v>
      </c>
      <c r="M5" s="168" t="s">
        <v>5</v>
      </c>
      <c r="N5" s="163"/>
      <c r="O5" s="163"/>
      <c r="P5" s="163"/>
      <c r="Q5" s="163"/>
      <c r="R5" s="163"/>
      <c r="S5" s="165"/>
      <c r="T5" s="158"/>
      <c r="U5" s="163"/>
      <c r="V5" s="169" t="s">
        <v>21</v>
      </c>
      <c r="W5" s="164" t="s">
        <v>39</v>
      </c>
      <c r="X5" s="163"/>
      <c r="Y5" s="164">
        <v>19803</v>
      </c>
      <c r="Z5" s="164" t="s">
        <v>156</v>
      </c>
      <c r="AA5" s="164" t="s">
        <v>158</v>
      </c>
      <c r="AB5" s="164" t="s">
        <v>283</v>
      </c>
      <c r="AC5" s="164" t="s">
        <v>129</v>
      </c>
      <c r="AD5" s="164"/>
      <c r="AE5" s="164">
        <v>20624</v>
      </c>
      <c r="AF5" s="164"/>
      <c r="AG5" s="164" t="s">
        <v>273</v>
      </c>
      <c r="AH5" s="164" t="s">
        <v>302</v>
      </c>
      <c r="AI5" s="164" t="s">
        <v>123</v>
      </c>
      <c r="AJ5" s="170">
        <v>0.25</v>
      </c>
      <c r="AK5" s="170">
        <v>0.5</v>
      </c>
      <c r="AL5" s="171" t="s">
        <v>5</v>
      </c>
      <c r="AM5" s="166"/>
      <c r="AN5" s="173" t="s">
        <v>125</v>
      </c>
      <c r="AO5" s="173" t="s">
        <v>127</v>
      </c>
    </row>
    <row r="6" spans="1:41">
      <c r="A6" s="12" t="s">
        <v>22</v>
      </c>
      <c r="B6" s="29" t="s">
        <v>53</v>
      </c>
      <c r="C6" s="29" t="s">
        <v>54</v>
      </c>
      <c r="D6" s="400" t="s">
        <v>207</v>
      </c>
      <c r="E6" s="13" t="s">
        <v>165</v>
      </c>
      <c r="F6" s="13">
        <v>6</v>
      </c>
      <c r="G6" s="13" t="s">
        <v>22</v>
      </c>
      <c r="H6" s="13" t="s">
        <v>56</v>
      </c>
      <c r="I6" s="13" t="s">
        <v>118</v>
      </c>
      <c r="J6" s="13" t="s">
        <v>121</v>
      </c>
      <c r="K6" s="14">
        <v>189709</v>
      </c>
      <c r="L6" s="15">
        <v>13</v>
      </c>
      <c r="M6" s="14">
        <v>49324</v>
      </c>
      <c r="N6" s="14">
        <v>40788</v>
      </c>
      <c r="O6" s="14">
        <v>503755</v>
      </c>
      <c r="P6" s="14">
        <v>66398</v>
      </c>
      <c r="Q6" s="14">
        <v>26559</v>
      </c>
      <c r="R6" s="14">
        <v>7542</v>
      </c>
      <c r="S6" s="14">
        <v>97727</v>
      </c>
      <c r="T6" s="14">
        <v>37242</v>
      </c>
      <c r="U6" s="14">
        <v>0</v>
      </c>
      <c r="V6" s="14">
        <v>0</v>
      </c>
      <c r="W6" s="14"/>
      <c r="X6" s="14">
        <v>0</v>
      </c>
      <c r="Y6" s="14"/>
      <c r="Z6" s="14">
        <v>0</v>
      </c>
      <c r="AA6" s="14">
        <v>0</v>
      </c>
      <c r="AB6" s="14">
        <v>0</v>
      </c>
      <c r="AC6" s="14">
        <v>0</v>
      </c>
      <c r="AD6" s="14">
        <v>0</v>
      </c>
      <c r="AE6" s="14">
        <v>0</v>
      </c>
      <c r="AF6" s="14">
        <v>0</v>
      </c>
      <c r="AG6" s="14">
        <v>0</v>
      </c>
      <c r="AH6" s="14">
        <v>228334</v>
      </c>
      <c r="AI6" s="14">
        <v>693464</v>
      </c>
      <c r="AJ6" s="16"/>
      <c r="AK6" s="16"/>
      <c r="AL6" s="14"/>
      <c r="AM6" s="14">
        <f>K6+M6+N6+O6+P6+Q6+R6+S6+T6+U6+V6+X6+Y6+AA6+AC6+AL6+AI6+AD6+Z6+AE6+AH6</f>
        <v>1940842</v>
      </c>
      <c r="AN6" s="49">
        <v>39788</v>
      </c>
      <c r="AO6" s="39" t="s">
        <v>136</v>
      </c>
    </row>
    <row r="7" spans="1:41">
      <c r="A7" s="17" t="s">
        <v>23</v>
      </c>
      <c r="B7" s="23" t="s">
        <v>57</v>
      </c>
      <c r="C7" s="23" t="s">
        <v>58</v>
      </c>
      <c r="D7" s="401" t="s">
        <v>208</v>
      </c>
      <c r="E7" s="18" t="s">
        <v>166</v>
      </c>
      <c r="F7" s="18">
        <v>8</v>
      </c>
      <c r="G7" s="18" t="s">
        <v>224</v>
      </c>
      <c r="H7" s="18" t="s">
        <v>59</v>
      </c>
      <c r="I7" s="18" t="s">
        <v>118</v>
      </c>
      <c r="J7" s="18" t="s">
        <v>121</v>
      </c>
      <c r="K7" s="19">
        <v>309715</v>
      </c>
      <c r="L7" s="20">
        <v>4</v>
      </c>
      <c r="M7" s="19">
        <v>24777</v>
      </c>
      <c r="N7" s="19">
        <v>66589</v>
      </c>
      <c r="O7" s="19">
        <v>580111</v>
      </c>
      <c r="P7" s="19">
        <v>108400</v>
      </c>
      <c r="Q7" s="19">
        <v>43360</v>
      </c>
      <c r="R7" s="19">
        <v>15084</v>
      </c>
      <c r="S7" s="19">
        <v>102802</v>
      </c>
      <c r="T7" s="19">
        <v>42383</v>
      </c>
      <c r="U7" s="19">
        <v>23793</v>
      </c>
      <c r="V7" s="19">
        <v>0</v>
      </c>
      <c r="W7" s="19"/>
      <c r="X7" s="19">
        <v>266948</v>
      </c>
      <c r="Y7" s="19">
        <v>177965</v>
      </c>
      <c r="Z7" s="19">
        <v>0</v>
      </c>
      <c r="AA7" s="19">
        <v>0</v>
      </c>
      <c r="AB7" s="19">
        <v>0</v>
      </c>
      <c r="AC7" s="19"/>
      <c r="AD7" s="19">
        <v>0</v>
      </c>
      <c r="AE7" s="19">
        <v>0</v>
      </c>
      <c r="AF7" s="19">
        <v>0</v>
      </c>
      <c r="AG7" s="19">
        <v>0</v>
      </c>
      <c r="AH7" s="19"/>
      <c r="AI7" s="19">
        <v>0</v>
      </c>
      <c r="AJ7" s="21"/>
      <c r="AK7" s="21"/>
      <c r="AL7" s="19"/>
      <c r="AM7" s="19">
        <f t="shared" ref="AM7:AM15" si="0">K7+M7+N7+O7+P7+Q7+R7+S7+T7+U7+V7+X7+Y7+AA7+AC7+AL7+AI7+AD7+Z7+AE7</f>
        <v>1761927</v>
      </c>
      <c r="AN7" s="40">
        <v>37622</v>
      </c>
      <c r="AO7" s="55" t="s">
        <v>136</v>
      </c>
    </row>
    <row r="8" spans="1:41">
      <c r="A8" s="17" t="s">
        <v>23</v>
      </c>
      <c r="B8" s="23" t="s">
        <v>64</v>
      </c>
      <c r="C8" s="23" t="s">
        <v>65</v>
      </c>
      <c r="D8" s="401" t="s">
        <v>209</v>
      </c>
      <c r="E8" s="18" t="s">
        <v>167</v>
      </c>
      <c r="F8" s="18">
        <v>10</v>
      </c>
      <c r="G8" s="18" t="s">
        <v>26</v>
      </c>
      <c r="H8" s="18" t="s">
        <v>231</v>
      </c>
      <c r="I8" s="18" t="s">
        <v>118</v>
      </c>
      <c r="J8" s="18" t="s">
        <v>121</v>
      </c>
      <c r="K8" s="19">
        <v>263093</v>
      </c>
      <c r="L8" s="20">
        <v>4</v>
      </c>
      <c r="M8" s="19">
        <v>21047</v>
      </c>
      <c r="N8" s="19">
        <v>56565</v>
      </c>
      <c r="O8" s="19">
        <v>336933</v>
      </c>
      <c r="P8" s="19">
        <v>92083</v>
      </c>
      <c r="Q8" s="19">
        <v>36833</v>
      </c>
      <c r="R8" s="19">
        <v>15084</v>
      </c>
      <c r="S8" s="19">
        <v>58574</v>
      </c>
      <c r="T8" s="19">
        <v>24163</v>
      </c>
      <c r="U8" s="19">
        <v>23793</v>
      </c>
      <c r="V8" s="19">
        <v>0</v>
      </c>
      <c r="W8" s="19"/>
      <c r="X8" s="19">
        <v>0</v>
      </c>
      <c r="Y8" s="19">
        <v>0</v>
      </c>
      <c r="Z8" s="19">
        <v>0</v>
      </c>
      <c r="AA8" s="19">
        <v>0</v>
      </c>
      <c r="AB8" s="19">
        <v>0</v>
      </c>
      <c r="AC8" s="19">
        <v>0</v>
      </c>
      <c r="AD8" s="19">
        <v>0</v>
      </c>
      <c r="AE8" s="19">
        <v>0</v>
      </c>
      <c r="AF8" s="19">
        <v>0</v>
      </c>
      <c r="AG8" s="19">
        <v>0</v>
      </c>
      <c r="AH8" s="19"/>
      <c r="AI8" s="19">
        <v>0</v>
      </c>
      <c r="AJ8" s="21">
        <v>0</v>
      </c>
      <c r="AK8" s="21">
        <v>0</v>
      </c>
      <c r="AL8" s="19">
        <v>0</v>
      </c>
      <c r="AM8" s="19">
        <f t="shared" si="0"/>
        <v>928168</v>
      </c>
      <c r="AN8" s="40">
        <v>37622</v>
      </c>
      <c r="AO8" s="55" t="s">
        <v>136</v>
      </c>
    </row>
    <row r="9" spans="1:41">
      <c r="A9" s="17" t="s">
        <v>23</v>
      </c>
      <c r="B9" s="23" t="s">
        <v>68</v>
      </c>
      <c r="C9" s="23" t="s">
        <v>69</v>
      </c>
      <c r="D9" s="401" t="s">
        <v>210</v>
      </c>
      <c r="E9" s="18" t="s">
        <v>168</v>
      </c>
      <c r="F9" s="18">
        <v>10</v>
      </c>
      <c r="G9" s="18" t="s">
        <v>27</v>
      </c>
      <c r="H9" s="18" t="s">
        <v>56</v>
      </c>
      <c r="I9" s="18" t="s">
        <v>118</v>
      </c>
      <c r="J9" s="18" t="s">
        <v>121</v>
      </c>
      <c r="K9" s="19">
        <v>263093</v>
      </c>
      <c r="L9" s="20">
        <v>0</v>
      </c>
      <c r="M9" s="19">
        <v>0</v>
      </c>
      <c r="N9" s="19">
        <v>56565</v>
      </c>
      <c r="O9" s="19">
        <v>336933</v>
      </c>
      <c r="P9" s="19">
        <v>92083</v>
      </c>
      <c r="Q9" s="19">
        <v>36833</v>
      </c>
      <c r="R9" s="19">
        <v>15084</v>
      </c>
      <c r="S9" s="19">
        <v>58574</v>
      </c>
      <c r="T9" s="19">
        <v>24163</v>
      </c>
      <c r="U9" s="19">
        <v>23793</v>
      </c>
      <c r="V9" s="19">
        <v>0</v>
      </c>
      <c r="W9" s="19"/>
      <c r="X9" s="19">
        <v>0</v>
      </c>
      <c r="Y9" s="19">
        <v>0</v>
      </c>
      <c r="Z9" s="19">
        <v>0</v>
      </c>
      <c r="AA9" s="19">
        <v>0</v>
      </c>
      <c r="AB9" s="19">
        <v>0</v>
      </c>
      <c r="AC9" s="19">
        <v>0</v>
      </c>
      <c r="AD9" s="19">
        <v>0</v>
      </c>
      <c r="AE9" s="19">
        <v>0</v>
      </c>
      <c r="AF9" s="19">
        <v>0</v>
      </c>
      <c r="AG9" s="19">
        <v>0</v>
      </c>
      <c r="AH9" s="19"/>
      <c r="AI9" s="19">
        <v>0</v>
      </c>
      <c r="AJ9" s="21">
        <v>24</v>
      </c>
      <c r="AK9" s="21">
        <v>16</v>
      </c>
      <c r="AL9" s="19">
        <v>170534</v>
      </c>
      <c r="AM9" s="19">
        <f t="shared" si="0"/>
        <v>1077655</v>
      </c>
      <c r="AN9" s="40">
        <v>40560</v>
      </c>
      <c r="AO9" s="55" t="s">
        <v>136</v>
      </c>
    </row>
    <row r="10" spans="1:41">
      <c r="A10" s="17" t="s">
        <v>23</v>
      </c>
      <c r="B10" s="23" t="s">
        <v>71</v>
      </c>
      <c r="C10" s="23" t="s">
        <v>72</v>
      </c>
      <c r="D10" s="401" t="s">
        <v>211</v>
      </c>
      <c r="E10" s="18" t="s">
        <v>169</v>
      </c>
      <c r="F10" s="18">
        <v>10</v>
      </c>
      <c r="G10" s="18" t="s">
        <v>28</v>
      </c>
      <c r="H10" s="18" t="s">
        <v>234</v>
      </c>
      <c r="I10" s="18" t="s">
        <v>118</v>
      </c>
      <c r="J10" s="18" t="s">
        <v>121</v>
      </c>
      <c r="K10" s="19">
        <v>263093</v>
      </c>
      <c r="L10" s="20">
        <v>8</v>
      </c>
      <c r="M10" s="19">
        <v>42095</v>
      </c>
      <c r="N10" s="19">
        <v>56565</v>
      </c>
      <c r="O10" s="19">
        <v>336933</v>
      </c>
      <c r="P10" s="19">
        <v>92083</v>
      </c>
      <c r="Q10" s="19">
        <v>36833</v>
      </c>
      <c r="R10" s="19">
        <v>15084</v>
      </c>
      <c r="S10" s="19">
        <v>58574</v>
      </c>
      <c r="T10" s="19">
        <v>24163</v>
      </c>
      <c r="U10" s="19">
        <v>23793</v>
      </c>
      <c r="V10" s="19">
        <v>0</v>
      </c>
      <c r="W10" s="19"/>
      <c r="X10" s="19">
        <v>0</v>
      </c>
      <c r="Y10" s="19"/>
      <c r="Z10" s="19">
        <v>0</v>
      </c>
      <c r="AA10" s="19">
        <v>0</v>
      </c>
      <c r="AB10" s="19">
        <v>0</v>
      </c>
      <c r="AC10" s="19">
        <v>0</v>
      </c>
      <c r="AD10" s="19">
        <v>0</v>
      </c>
      <c r="AE10" s="19">
        <v>0</v>
      </c>
      <c r="AF10" s="19">
        <v>0</v>
      </c>
      <c r="AG10" s="19">
        <v>0</v>
      </c>
      <c r="AH10" s="19"/>
      <c r="AI10" s="19">
        <v>0</v>
      </c>
      <c r="AJ10" s="21">
        <v>34</v>
      </c>
      <c r="AK10" s="21">
        <v>6</v>
      </c>
      <c r="AL10" s="19">
        <v>162638</v>
      </c>
      <c r="AM10" s="19">
        <f t="shared" si="0"/>
        <v>1111854</v>
      </c>
      <c r="AN10" s="40">
        <v>34700</v>
      </c>
      <c r="AO10" s="55" t="s">
        <v>136</v>
      </c>
    </row>
    <row r="11" spans="1:41">
      <c r="A11" s="17" t="s">
        <v>29</v>
      </c>
      <c r="B11" s="23" t="s">
        <v>75</v>
      </c>
      <c r="C11" s="23" t="s">
        <v>76</v>
      </c>
      <c r="D11" s="401" t="s">
        <v>212</v>
      </c>
      <c r="E11" s="18" t="s">
        <v>170</v>
      </c>
      <c r="F11" s="18">
        <v>11</v>
      </c>
      <c r="G11" s="18" t="s">
        <v>225</v>
      </c>
      <c r="H11" s="18" t="s">
        <v>231</v>
      </c>
      <c r="I11" s="18" t="s">
        <v>118</v>
      </c>
      <c r="J11" s="18" t="s">
        <v>121</v>
      </c>
      <c r="K11" s="19">
        <v>243577</v>
      </c>
      <c r="L11" s="20">
        <v>4</v>
      </c>
      <c r="M11" s="19">
        <v>19486</v>
      </c>
      <c r="N11" s="19">
        <v>52369</v>
      </c>
      <c r="O11" s="19">
        <v>254591</v>
      </c>
      <c r="P11" s="19">
        <v>85252</v>
      </c>
      <c r="Q11" s="19">
        <v>34101</v>
      </c>
      <c r="R11" s="19">
        <v>15084</v>
      </c>
      <c r="S11" s="19">
        <v>43658</v>
      </c>
      <c r="T11" s="19">
        <v>17985</v>
      </c>
      <c r="U11" s="19">
        <v>23793</v>
      </c>
      <c r="V11" s="19">
        <v>0</v>
      </c>
      <c r="W11" s="19"/>
      <c r="X11" s="19">
        <v>0</v>
      </c>
      <c r="Y11" s="19">
        <v>0</v>
      </c>
      <c r="Z11" s="19">
        <v>0</v>
      </c>
      <c r="AA11" s="19">
        <v>0</v>
      </c>
      <c r="AB11" s="19">
        <v>0</v>
      </c>
      <c r="AC11" s="19">
        <v>0</v>
      </c>
      <c r="AD11" s="19">
        <v>0</v>
      </c>
      <c r="AE11" s="19">
        <v>0</v>
      </c>
      <c r="AF11" s="19">
        <v>0</v>
      </c>
      <c r="AG11" s="19">
        <v>0</v>
      </c>
      <c r="AH11" s="19"/>
      <c r="AI11" s="19">
        <v>0</v>
      </c>
      <c r="AJ11" s="21">
        <v>0</v>
      </c>
      <c r="AK11" s="21">
        <v>0</v>
      </c>
      <c r="AL11" s="19">
        <v>0</v>
      </c>
      <c r="AM11" s="19">
        <f t="shared" si="0"/>
        <v>789896</v>
      </c>
      <c r="AN11" s="40">
        <v>37641</v>
      </c>
      <c r="AO11" s="55" t="s">
        <v>136</v>
      </c>
    </row>
    <row r="12" spans="1:41">
      <c r="A12" s="17" t="s">
        <v>29</v>
      </c>
      <c r="B12" s="23" t="s">
        <v>78</v>
      </c>
      <c r="C12" s="23" t="s">
        <v>79</v>
      </c>
      <c r="D12" s="401" t="s">
        <v>213</v>
      </c>
      <c r="E12" s="18" t="s">
        <v>171</v>
      </c>
      <c r="F12" s="18">
        <v>11</v>
      </c>
      <c r="G12" s="18" t="s">
        <v>226</v>
      </c>
      <c r="H12" s="18" t="s">
        <v>229</v>
      </c>
      <c r="I12" s="18" t="s">
        <v>118</v>
      </c>
      <c r="J12" s="18" t="s">
        <v>121</v>
      </c>
      <c r="K12" s="19">
        <v>243577</v>
      </c>
      <c r="L12" s="20">
        <v>15</v>
      </c>
      <c r="M12" s="19">
        <v>73073</v>
      </c>
      <c r="N12" s="19">
        <v>52369</v>
      </c>
      <c r="O12" s="19">
        <v>254591</v>
      </c>
      <c r="P12" s="19">
        <v>85252</v>
      </c>
      <c r="Q12" s="19">
        <v>34101</v>
      </c>
      <c r="R12" s="19">
        <v>15084</v>
      </c>
      <c r="S12" s="19">
        <v>43658</v>
      </c>
      <c r="T12" s="19">
        <v>17985</v>
      </c>
      <c r="U12" s="19">
        <v>23793</v>
      </c>
      <c r="V12" s="19">
        <v>13620</v>
      </c>
      <c r="W12" s="19"/>
      <c r="X12" s="19">
        <v>0</v>
      </c>
      <c r="Y12" s="19">
        <v>0</v>
      </c>
      <c r="Z12" s="19">
        <v>0</v>
      </c>
      <c r="AA12" s="19">
        <v>0</v>
      </c>
      <c r="AB12" s="19">
        <v>0</v>
      </c>
      <c r="AC12" s="19">
        <v>0</v>
      </c>
      <c r="AD12" s="19">
        <v>0</v>
      </c>
      <c r="AE12" s="19">
        <v>0</v>
      </c>
      <c r="AF12" s="19">
        <v>0</v>
      </c>
      <c r="AG12" s="19">
        <v>0</v>
      </c>
      <c r="AH12" s="19"/>
      <c r="AI12" s="19">
        <v>0</v>
      </c>
      <c r="AJ12" s="21">
        <v>27</v>
      </c>
      <c r="AK12" s="21">
        <v>1</v>
      </c>
      <c r="AL12" s="19">
        <v>92423</v>
      </c>
      <c r="AM12" s="19">
        <f t="shared" si="0"/>
        <v>949526</v>
      </c>
      <c r="AN12" s="40">
        <v>29587</v>
      </c>
      <c r="AO12" s="55" t="s">
        <v>136</v>
      </c>
    </row>
    <row r="13" spans="1:41">
      <c r="A13" s="17" t="s">
        <v>32</v>
      </c>
      <c r="B13" s="23" t="s">
        <v>82</v>
      </c>
      <c r="C13" s="23" t="s">
        <v>83</v>
      </c>
      <c r="D13" s="401" t="s">
        <v>214</v>
      </c>
      <c r="E13" s="18" t="s">
        <v>172</v>
      </c>
      <c r="F13" s="18">
        <v>13</v>
      </c>
      <c r="G13" s="18" t="s">
        <v>235</v>
      </c>
      <c r="H13" s="18" t="s">
        <v>240</v>
      </c>
      <c r="I13" s="18" t="s">
        <v>118</v>
      </c>
      <c r="J13" s="18" t="s">
        <v>121</v>
      </c>
      <c r="K13" s="19">
        <v>208863</v>
      </c>
      <c r="L13" s="20">
        <v>14</v>
      </c>
      <c r="M13" s="19">
        <v>58482</v>
      </c>
      <c r="N13" s="19">
        <v>44906</v>
      </c>
      <c r="O13" s="19">
        <v>139841</v>
      </c>
      <c r="P13" s="19">
        <v>73102</v>
      </c>
      <c r="Q13" s="19">
        <v>29241</v>
      </c>
      <c r="R13" s="19">
        <v>54472</v>
      </c>
      <c r="S13" s="19">
        <v>27260</v>
      </c>
      <c r="T13" s="19">
        <v>10367</v>
      </c>
      <c r="U13" s="19">
        <v>39310</v>
      </c>
      <c r="V13" s="19">
        <v>0</v>
      </c>
      <c r="W13" s="19"/>
      <c r="X13" s="19">
        <v>0</v>
      </c>
      <c r="Y13" s="19">
        <v>0</v>
      </c>
      <c r="Z13" s="19">
        <v>0</v>
      </c>
      <c r="AA13" s="19">
        <v>0</v>
      </c>
      <c r="AB13" s="19">
        <v>0</v>
      </c>
      <c r="AC13" s="19">
        <v>0</v>
      </c>
      <c r="AD13" s="19">
        <v>0</v>
      </c>
      <c r="AE13" s="19">
        <v>0</v>
      </c>
      <c r="AF13" s="19">
        <v>0</v>
      </c>
      <c r="AG13" s="19">
        <v>0</v>
      </c>
      <c r="AH13" s="19"/>
      <c r="AI13" s="19">
        <v>0</v>
      </c>
      <c r="AJ13" s="21"/>
      <c r="AK13" s="21"/>
      <c r="AL13" s="19"/>
      <c r="AM13" s="19">
        <f t="shared" si="0"/>
        <v>685844</v>
      </c>
      <c r="AN13" s="40">
        <v>30682</v>
      </c>
      <c r="AO13" s="55" t="s">
        <v>136</v>
      </c>
    </row>
    <row r="14" spans="1:41">
      <c r="A14" s="17" t="s">
        <v>34</v>
      </c>
      <c r="B14" s="23" t="s">
        <v>85</v>
      </c>
      <c r="C14" s="23" t="s">
        <v>86</v>
      </c>
      <c r="D14" s="401" t="s">
        <v>215</v>
      </c>
      <c r="E14" s="18" t="s">
        <v>173</v>
      </c>
      <c r="F14" s="18">
        <v>14</v>
      </c>
      <c r="G14" s="18" t="s">
        <v>228</v>
      </c>
      <c r="H14" s="18" t="s">
        <v>236</v>
      </c>
      <c r="I14" s="18" t="s">
        <v>118</v>
      </c>
      <c r="J14" s="18" t="s">
        <v>121</v>
      </c>
      <c r="K14" s="19">
        <v>193397</v>
      </c>
      <c r="L14" s="20">
        <v>15</v>
      </c>
      <c r="M14" s="19">
        <v>58019</v>
      </c>
      <c r="N14" s="19">
        <v>41580</v>
      </c>
      <c r="O14" s="19">
        <v>105633</v>
      </c>
      <c r="P14" s="19">
        <v>67689</v>
      </c>
      <c r="Q14" s="19">
        <v>27076</v>
      </c>
      <c r="R14" s="19">
        <v>54037</v>
      </c>
      <c r="S14" s="19">
        <v>20553</v>
      </c>
      <c r="T14" s="19">
        <v>7666</v>
      </c>
      <c r="U14" s="19">
        <v>39310</v>
      </c>
      <c r="V14" s="19">
        <v>0</v>
      </c>
      <c r="W14" s="19"/>
      <c r="X14" s="19">
        <v>0</v>
      </c>
      <c r="Y14" s="19">
        <v>0</v>
      </c>
      <c r="Z14" s="19">
        <v>0</v>
      </c>
      <c r="AA14" s="19">
        <v>0</v>
      </c>
      <c r="AB14" s="19">
        <v>0</v>
      </c>
      <c r="AC14" s="19">
        <v>0</v>
      </c>
      <c r="AD14" s="19">
        <v>0</v>
      </c>
      <c r="AE14" s="19">
        <v>0</v>
      </c>
      <c r="AF14" s="19">
        <v>0</v>
      </c>
      <c r="AG14" s="19">
        <v>0</v>
      </c>
      <c r="AH14" s="19"/>
      <c r="AI14" s="19">
        <v>0</v>
      </c>
      <c r="AJ14" s="21">
        <v>40</v>
      </c>
      <c r="AK14" s="21">
        <v>33</v>
      </c>
      <c r="AL14" s="19">
        <v>156597</v>
      </c>
      <c r="AM14" s="19">
        <f t="shared" si="0"/>
        <v>771557</v>
      </c>
      <c r="AN14" s="40">
        <v>29221</v>
      </c>
      <c r="AO14" s="55" t="s">
        <v>136</v>
      </c>
    </row>
    <row r="15" spans="1:41">
      <c r="A15" s="17" t="s">
        <v>32</v>
      </c>
      <c r="B15" s="23" t="s">
        <v>88</v>
      </c>
      <c r="C15" s="23" t="s">
        <v>89</v>
      </c>
      <c r="D15" s="401" t="s">
        <v>216</v>
      </c>
      <c r="E15" s="18" t="s">
        <v>174</v>
      </c>
      <c r="F15" s="18">
        <v>15</v>
      </c>
      <c r="G15" s="18" t="s">
        <v>230</v>
      </c>
      <c r="H15" s="18" t="s">
        <v>229</v>
      </c>
      <c r="I15" s="18" t="s">
        <v>118</v>
      </c>
      <c r="J15" s="18" t="s">
        <v>121</v>
      </c>
      <c r="K15" s="19">
        <v>179152</v>
      </c>
      <c r="L15" s="20">
        <v>12</v>
      </c>
      <c r="M15" s="19">
        <v>42996</v>
      </c>
      <c r="N15" s="19">
        <v>38518</v>
      </c>
      <c r="O15" s="19">
        <v>84846</v>
      </c>
      <c r="P15" s="19">
        <v>62703</v>
      </c>
      <c r="Q15" s="19">
        <v>25081</v>
      </c>
      <c r="R15" s="19">
        <v>46534</v>
      </c>
      <c r="S15" s="19">
        <v>15939</v>
      </c>
      <c r="T15" s="19">
        <v>5997</v>
      </c>
      <c r="U15" s="19">
        <v>39310</v>
      </c>
      <c r="V15" s="19">
        <v>10592</v>
      </c>
      <c r="W15" s="19">
        <v>0</v>
      </c>
      <c r="X15" s="19">
        <v>0</v>
      </c>
      <c r="Y15" s="19">
        <v>0</v>
      </c>
      <c r="Z15" s="19">
        <v>0</v>
      </c>
      <c r="AA15" s="19">
        <v>0</v>
      </c>
      <c r="AB15" s="19">
        <v>0</v>
      </c>
      <c r="AC15" s="19">
        <v>0</v>
      </c>
      <c r="AD15" s="19">
        <v>0</v>
      </c>
      <c r="AE15" s="19">
        <v>0</v>
      </c>
      <c r="AF15" s="19"/>
      <c r="AG15" s="19">
        <v>0</v>
      </c>
      <c r="AH15" s="19"/>
      <c r="AI15" s="19">
        <v>0</v>
      </c>
      <c r="AJ15" s="21">
        <v>0</v>
      </c>
      <c r="AK15" s="21"/>
      <c r="AL15" s="19">
        <v>39947</v>
      </c>
      <c r="AM15" s="19">
        <f t="shared" si="0"/>
        <v>591615</v>
      </c>
      <c r="AN15" s="40">
        <v>32082</v>
      </c>
      <c r="AO15" s="55" t="s">
        <v>136</v>
      </c>
    </row>
    <row r="16" spans="1:41">
      <c r="A16" s="17" t="s">
        <v>32</v>
      </c>
      <c r="B16" s="23" t="s">
        <v>78</v>
      </c>
      <c r="C16" s="23" t="s">
        <v>79</v>
      </c>
      <c r="D16" s="401" t="s">
        <v>210</v>
      </c>
      <c r="E16" s="18" t="s">
        <v>175</v>
      </c>
      <c r="F16" s="18">
        <v>16</v>
      </c>
      <c r="G16" s="18" t="s">
        <v>237</v>
      </c>
      <c r="H16" s="18" t="s">
        <v>227</v>
      </c>
      <c r="I16" s="18" t="s">
        <v>118</v>
      </c>
      <c r="J16" s="18" t="s">
        <v>121</v>
      </c>
      <c r="K16" s="19">
        <v>165413</v>
      </c>
      <c r="L16" s="22">
        <v>9</v>
      </c>
      <c r="M16" s="19">
        <v>29774</v>
      </c>
      <c r="N16" s="19">
        <v>35564</v>
      </c>
      <c r="O16" s="19">
        <v>83330</v>
      </c>
      <c r="P16" s="19">
        <v>57895</v>
      </c>
      <c r="Q16" s="19">
        <v>23158</v>
      </c>
      <c r="R16" s="19">
        <v>49028</v>
      </c>
      <c r="S16" s="19">
        <v>15526</v>
      </c>
      <c r="T16" s="19">
        <v>5825</v>
      </c>
      <c r="U16" s="19">
        <v>39310</v>
      </c>
      <c r="V16" s="19">
        <v>0</v>
      </c>
      <c r="W16" s="19">
        <v>1650</v>
      </c>
      <c r="X16" s="19">
        <v>0</v>
      </c>
      <c r="Y16" s="19">
        <v>0</v>
      </c>
      <c r="Z16" s="19">
        <v>0</v>
      </c>
      <c r="AA16" s="19">
        <v>0</v>
      </c>
      <c r="AB16" s="19">
        <v>0</v>
      </c>
      <c r="AC16" s="19">
        <v>0</v>
      </c>
      <c r="AD16" s="19">
        <v>0</v>
      </c>
      <c r="AE16" s="19">
        <v>0</v>
      </c>
      <c r="AF16" s="19">
        <v>0</v>
      </c>
      <c r="AG16" s="19">
        <v>0</v>
      </c>
      <c r="AH16" s="19"/>
      <c r="AI16" s="19">
        <v>0</v>
      </c>
      <c r="AJ16" s="21">
        <v>0</v>
      </c>
      <c r="AK16" s="21">
        <v>0</v>
      </c>
      <c r="AL16" s="19">
        <v>0</v>
      </c>
      <c r="AM16" s="19">
        <f>K16+M16+N16+O16+P16+Q16+R16+S16+T16+U16+V16+X16+Y16+AA16+AC16+AL16+AI16+AD16+Z16+AE16+W16</f>
        <v>506473</v>
      </c>
      <c r="AN16" s="40">
        <v>33970</v>
      </c>
      <c r="AO16" s="55" t="s">
        <v>136</v>
      </c>
    </row>
    <row r="17" spans="1:41">
      <c r="A17" s="17" t="s">
        <v>34</v>
      </c>
      <c r="B17" s="23" t="s">
        <v>91</v>
      </c>
      <c r="C17" s="23" t="s">
        <v>92</v>
      </c>
      <c r="D17" s="401" t="s">
        <v>217</v>
      </c>
      <c r="E17" s="18" t="s">
        <v>176</v>
      </c>
      <c r="F17" s="18">
        <v>17</v>
      </c>
      <c r="G17" s="18" t="s">
        <v>34</v>
      </c>
      <c r="H17" s="18" t="s">
        <v>238</v>
      </c>
      <c r="I17" s="18" t="s">
        <v>118</v>
      </c>
      <c r="J17" s="18" t="s">
        <v>121</v>
      </c>
      <c r="K17" s="19">
        <v>153334</v>
      </c>
      <c r="L17" s="22">
        <v>11</v>
      </c>
      <c r="M17" s="19">
        <v>33733</v>
      </c>
      <c r="N17" s="19">
        <v>32967</v>
      </c>
      <c r="O17" s="19">
        <v>64429</v>
      </c>
      <c r="P17" s="19">
        <v>53667</v>
      </c>
      <c r="Q17" s="19">
        <v>21467</v>
      </c>
      <c r="R17" s="19">
        <v>45611</v>
      </c>
      <c r="S17" s="19">
        <v>11188</v>
      </c>
      <c r="T17" s="19">
        <v>4176</v>
      </c>
      <c r="U17" s="19">
        <v>39310</v>
      </c>
      <c r="V17" s="19">
        <v>0</v>
      </c>
      <c r="W17" s="19">
        <v>6600</v>
      </c>
      <c r="X17" s="19">
        <v>0</v>
      </c>
      <c r="Y17" s="19">
        <v>0</v>
      </c>
      <c r="Z17" s="19">
        <v>0</v>
      </c>
      <c r="AA17" s="19">
        <v>0</v>
      </c>
      <c r="AB17" s="19">
        <v>0</v>
      </c>
      <c r="AC17" s="19">
        <v>0</v>
      </c>
      <c r="AD17" s="19">
        <v>0</v>
      </c>
      <c r="AE17" s="19">
        <v>0</v>
      </c>
      <c r="AF17" s="19">
        <v>0</v>
      </c>
      <c r="AG17" s="19">
        <v>0</v>
      </c>
      <c r="AH17" s="19"/>
      <c r="AI17" s="19">
        <v>0</v>
      </c>
      <c r="AJ17" s="21"/>
      <c r="AK17" s="21"/>
      <c r="AL17" s="19"/>
      <c r="AM17" s="19">
        <f>K17+M17+N17+O17+P17+Q17+R17+S17+T17+U17+V17+X17+Y17+AA17+AC17+AL17+AI17+AD17+Z17+AE17+W17</f>
        <v>466482</v>
      </c>
      <c r="AN17" s="40">
        <v>32874</v>
      </c>
      <c r="AO17" s="55" t="s">
        <v>136</v>
      </c>
    </row>
    <row r="18" spans="1:41">
      <c r="A18" s="17" t="s">
        <v>40</v>
      </c>
      <c r="B18" s="23" t="s">
        <v>93</v>
      </c>
      <c r="C18" s="23" t="s">
        <v>57</v>
      </c>
      <c r="D18" s="401" t="s">
        <v>218</v>
      </c>
      <c r="E18" s="18" t="s">
        <v>177</v>
      </c>
      <c r="F18" s="18">
        <v>17</v>
      </c>
      <c r="G18" s="18" t="s">
        <v>239</v>
      </c>
      <c r="H18" s="18" t="s">
        <v>241</v>
      </c>
      <c r="I18" s="18" t="s">
        <v>118</v>
      </c>
      <c r="J18" s="18" t="s">
        <v>121</v>
      </c>
      <c r="K18" s="19">
        <v>153334</v>
      </c>
      <c r="L18" s="22">
        <v>13</v>
      </c>
      <c r="M18" s="19">
        <v>39867</v>
      </c>
      <c r="N18" s="19">
        <v>32967</v>
      </c>
      <c r="O18" s="19">
        <v>64429</v>
      </c>
      <c r="P18" s="19">
        <v>53667</v>
      </c>
      <c r="Q18" s="19">
        <v>21467</v>
      </c>
      <c r="R18" s="19">
        <v>45611</v>
      </c>
      <c r="S18" s="19">
        <v>11188</v>
      </c>
      <c r="T18" s="19">
        <v>4176</v>
      </c>
      <c r="U18" s="19">
        <v>39310</v>
      </c>
      <c r="V18" s="19">
        <v>0</v>
      </c>
      <c r="W18" s="19">
        <v>4950</v>
      </c>
      <c r="X18" s="19">
        <v>0</v>
      </c>
      <c r="Y18" s="19">
        <v>0</v>
      </c>
      <c r="Z18" s="19">
        <v>0</v>
      </c>
      <c r="AA18" s="19">
        <v>0</v>
      </c>
      <c r="AB18" s="19">
        <v>0</v>
      </c>
      <c r="AC18" s="19">
        <v>0</v>
      </c>
      <c r="AD18" s="19">
        <v>0</v>
      </c>
      <c r="AE18" s="19">
        <v>0</v>
      </c>
      <c r="AF18" s="19">
        <v>0</v>
      </c>
      <c r="AG18" s="19">
        <v>0</v>
      </c>
      <c r="AH18" s="19"/>
      <c r="AI18" s="19">
        <v>0</v>
      </c>
      <c r="AJ18" s="21">
        <v>0</v>
      </c>
      <c r="AK18" s="21">
        <v>0</v>
      </c>
      <c r="AL18" s="19">
        <v>0</v>
      </c>
      <c r="AM18" s="19">
        <f t="shared" ref="AM18:AM21" si="1">K18+M18+N18+O18+P18+Q18+R18+S18+T18+U18+V18+X18+Y18+AA18+AC18+AL18+AI18+AD18+Z18+AE18+W18</f>
        <v>470966</v>
      </c>
      <c r="AN18" s="40">
        <v>31413</v>
      </c>
      <c r="AO18" s="55" t="s">
        <v>136</v>
      </c>
    </row>
    <row r="19" spans="1:41">
      <c r="A19" s="17" t="s">
        <v>40</v>
      </c>
      <c r="B19" s="23" t="s">
        <v>95</v>
      </c>
      <c r="C19" s="23" t="s">
        <v>96</v>
      </c>
      <c r="D19" s="401" t="s">
        <v>219</v>
      </c>
      <c r="E19" s="18" t="s">
        <v>178</v>
      </c>
      <c r="F19" s="18">
        <v>17</v>
      </c>
      <c r="G19" s="18" t="s">
        <v>237</v>
      </c>
      <c r="H19" s="18" t="s">
        <v>238</v>
      </c>
      <c r="I19" s="18" t="s">
        <v>118</v>
      </c>
      <c r="J19" s="18" t="s">
        <v>121</v>
      </c>
      <c r="K19" s="19">
        <v>153334</v>
      </c>
      <c r="L19" s="22">
        <v>8</v>
      </c>
      <c r="M19" s="19">
        <v>24533</v>
      </c>
      <c r="N19" s="19">
        <v>32967</v>
      </c>
      <c r="O19" s="19">
        <v>64429</v>
      </c>
      <c r="P19" s="19">
        <v>53667</v>
      </c>
      <c r="Q19" s="19">
        <v>21467</v>
      </c>
      <c r="R19" s="19">
        <v>45611</v>
      </c>
      <c r="S19" s="19">
        <v>11188</v>
      </c>
      <c r="T19" s="19">
        <v>4176</v>
      </c>
      <c r="U19" s="19">
        <v>39310</v>
      </c>
      <c r="V19" s="19">
        <v>0</v>
      </c>
      <c r="W19" s="19">
        <v>4950</v>
      </c>
      <c r="X19" s="19">
        <v>0</v>
      </c>
      <c r="Y19" s="19">
        <v>0</v>
      </c>
      <c r="Z19" s="19">
        <v>0</v>
      </c>
      <c r="AA19" s="19">
        <v>0</v>
      </c>
      <c r="AB19" s="19">
        <v>0</v>
      </c>
      <c r="AC19" s="19">
        <v>0</v>
      </c>
      <c r="AD19" s="19">
        <v>0</v>
      </c>
      <c r="AE19" s="19">
        <v>0</v>
      </c>
      <c r="AF19" s="19">
        <v>0</v>
      </c>
      <c r="AG19" s="19">
        <v>0</v>
      </c>
      <c r="AH19" s="19"/>
      <c r="AI19" s="19">
        <v>0</v>
      </c>
      <c r="AJ19" s="21">
        <v>62</v>
      </c>
      <c r="AK19" s="21">
        <v>32</v>
      </c>
      <c r="AL19" s="19">
        <v>143838</v>
      </c>
      <c r="AM19" s="19">
        <f t="shared" si="1"/>
        <v>599470</v>
      </c>
      <c r="AN19" s="40">
        <v>31048</v>
      </c>
      <c r="AO19" s="55" t="s">
        <v>136</v>
      </c>
    </row>
    <row r="20" spans="1:41">
      <c r="A20" s="17" t="s">
        <v>40</v>
      </c>
      <c r="B20" s="23" t="s">
        <v>99</v>
      </c>
      <c r="C20" s="23" t="s">
        <v>96</v>
      </c>
      <c r="D20" s="401" t="s">
        <v>220</v>
      </c>
      <c r="E20" s="18" t="s">
        <v>179</v>
      </c>
      <c r="F20" s="18">
        <v>17</v>
      </c>
      <c r="G20" s="18" t="s">
        <v>237</v>
      </c>
      <c r="H20" s="18" t="s">
        <v>241</v>
      </c>
      <c r="I20" s="18" t="s">
        <v>118</v>
      </c>
      <c r="J20" s="18" t="s">
        <v>121</v>
      </c>
      <c r="K20" s="19">
        <v>153334</v>
      </c>
      <c r="L20" s="22">
        <v>10</v>
      </c>
      <c r="M20" s="19">
        <v>30667</v>
      </c>
      <c r="N20" s="19">
        <v>32967</v>
      </c>
      <c r="O20" s="19">
        <v>64429</v>
      </c>
      <c r="P20" s="19">
        <v>53667</v>
      </c>
      <c r="Q20" s="19">
        <v>21467</v>
      </c>
      <c r="R20" s="19">
        <v>45611</v>
      </c>
      <c r="S20" s="19">
        <v>11188</v>
      </c>
      <c r="T20" s="19">
        <v>4176</v>
      </c>
      <c r="U20" s="19">
        <v>39310</v>
      </c>
      <c r="V20" s="19">
        <v>0</v>
      </c>
      <c r="W20" s="19">
        <v>4950</v>
      </c>
      <c r="X20" s="19">
        <v>0</v>
      </c>
      <c r="Y20" s="19">
        <v>0</v>
      </c>
      <c r="Z20" s="19">
        <v>0</v>
      </c>
      <c r="AA20" s="19">
        <v>0</v>
      </c>
      <c r="AB20" s="19">
        <v>0</v>
      </c>
      <c r="AC20" s="19"/>
      <c r="AD20" s="19"/>
      <c r="AE20" s="19">
        <v>0</v>
      </c>
      <c r="AF20" s="19">
        <v>0</v>
      </c>
      <c r="AG20" s="19">
        <v>0</v>
      </c>
      <c r="AH20" s="19"/>
      <c r="AI20" s="19">
        <v>0</v>
      </c>
      <c r="AJ20" s="21">
        <v>0</v>
      </c>
      <c r="AK20" s="21">
        <v>0</v>
      </c>
      <c r="AL20" s="19">
        <v>0</v>
      </c>
      <c r="AM20" s="19">
        <f t="shared" si="1"/>
        <v>461766</v>
      </c>
      <c r="AN20" s="40">
        <v>33725</v>
      </c>
      <c r="AO20" s="55" t="s">
        <v>136</v>
      </c>
    </row>
    <row r="21" spans="1:41" ht="15.75" thickBot="1">
      <c r="A21" s="24" t="s">
        <v>40</v>
      </c>
      <c r="B21" s="25" t="s">
        <v>101</v>
      </c>
      <c r="C21" s="25" t="s">
        <v>102</v>
      </c>
      <c r="D21" s="402" t="s">
        <v>221</v>
      </c>
      <c r="E21" s="28" t="s">
        <v>185</v>
      </c>
      <c r="F21" s="28">
        <v>18</v>
      </c>
      <c r="G21" s="28" t="s">
        <v>239</v>
      </c>
      <c r="H21" s="28" t="s">
        <v>238</v>
      </c>
      <c r="I21" s="28" t="s">
        <v>118</v>
      </c>
      <c r="J21" s="28" t="s">
        <v>121</v>
      </c>
      <c r="K21" s="26">
        <v>141967</v>
      </c>
      <c r="L21" s="77">
        <v>8</v>
      </c>
      <c r="M21" s="26">
        <v>22715</v>
      </c>
      <c r="N21" s="26">
        <v>30523</v>
      </c>
      <c r="O21" s="26">
        <v>62393</v>
      </c>
      <c r="P21" s="26">
        <v>49688</v>
      </c>
      <c r="Q21" s="26">
        <v>19875</v>
      </c>
      <c r="R21" s="26">
        <v>45611</v>
      </c>
      <c r="S21" s="26">
        <v>10230</v>
      </c>
      <c r="T21" s="26">
        <v>3780</v>
      </c>
      <c r="U21" s="26">
        <v>39310</v>
      </c>
      <c r="V21" s="26">
        <v>0</v>
      </c>
      <c r="W21" s="26">
        <v>1650</v>
      </c>
      <c r="X21" s="26">
        <v>0</v>
      </c>
      <c r="Y21" s="26">
        <v>0</v>
      </c>
      <c r="Z21" s="26">
        <v>0</v>
      </c>
      <c r="AA21" s="26">
        <v>0</v>
      </c>
      <c r="AB21" s="26">
        <v>0</v>
      </c>
      <c r="AC21" s="26"/>
      <c r="AD21" s="26"/>
      <c r="AE21" s="26">
        <v>0</v>
      </c>
      <c r="AF21" s="26">
        <v>0</v>
      </c>
      <c r="AG21" s="26">
        <v>0</v>
      </c>
      <c r="AH21" s="26"/>
      <c r="AI21" s="26">
        <v>0</v>
      </c>
      <c r="AJ21" s="78"/>
      <c r="AK21" s="78"/>
      <c r="AL21" s="26">
        <v>0</v>
      </c>
      <c r="AM21" s="26">
        <f t="shared" si="1"/>
        <v>427742</v>
      </c>
      <c r="AN21" s="79">
        <v>34700</v>
      </c>
      <c r="AO21" s="101" t="s">
        <v>136</v>
      </c>
    </row>
    <row r="27" spans="1:41" ht="21.75">
      <c r="A27" s="414"/>
      <c r="B27" s="412" t="s">
        <v>301</v>
      </c>
      <c r="C27" s="413"/>
      <c r="D27" s="413">
        <v>2012</v>
      </c>
      <c r="E27" s="386"/>
      <c r="F27" s="387"/>
      <c r="G27" s="384"/>
      <c r="H27" s="384"/>
      <c r="I27" s="384"/>
      <c r="J27" s="388"/>
      <c r="K27" s="388"/>
      <c r="L27" s="388"/>
      <c r="M27" s="388"/>
      <c r="N27" s="388"/>
      <c r="O27" s="388"/>
      <c r="P27" s="388"/>
      <c r="Q27" s="388"/>
      <c r="R27" s="388"/>
      <c r="S27" s="388"/>
      <c r="T27" s="388"/>
      <c r="U27" s="388"/>
      <c r="V27" s="388"/>
      <c r="W27" s="388"/>
      <c r="X27" s="389"/>
      <c r="Y27" s="390"/>
      <c r="Z27" s="390"/>
      <c r="AA27" s="390"/>
      <c r="AB27" s="390"/>
      <c r="AC27" s="388"/>
      <c r="AD27" s="388"/>
      <c r="AE27" s="388"/>
      <c r="AF27" s="388"/>
      <c r="AG27" s="388"/>
      <c r="AH27" s="388"/>
      <c r="AI27" s="388"/>
      <c r="AJ27" s="388"/>
      <c r="AK27" s="388"/>
      <c r="AL27" s="388"/>
      <c r="AM27" s="388"/>
      <c r="AN27" s="388"/>
      <c r="AO27" s="388"/>
    </row>
    <row r="28" spans="1:41" ht="16.5" thickBot="1">
      <c r="A28" s="491" t="s">
        <v>288</v>
      </c>
      <c r="B28" s="491"/>
      <c r="C28" s="491"/>
      <c r="D28" s="491"/>
      <c r="E28" s="491"/>
      <c r="F28" s="491"/>
      <c r="G28" s="491"/>
      <c r="H28" s="491"/>
      <c r="I28" s="491"/>
      <c r="J28" s="491"/>
      <c r="K28" s="491"/>
      <c r="L28" s="491"/>
      <c r="M28" s="491"/>
      <c r="N28" s="491"/>
      <c r="O28" s="491"/>
      <c r="P28" s="491"/>
      <c r="Q28" s="491"/>
      <c r="R28" s="491"/>
      <c r="S28" s="491"/>
      <c r="T28" s="491"/>
      <c r="U28" s="491"/>
      <c r="V28" s="491"/>
      <c r="W28" s="491"/>
      <c r="X28" s="491"/>
      <c r="Y28" s="491"/>
      <c r="Z28" s="491"/>
      <c r="AA28" s="491"/>
      <c r="AB28" s="491"/>
      <c r="AC28" s="491"/>
      <c r="AD28" s="491"/>
      <c r="AE28" s="491"/>
      <c r="AF28" s="491"/>
      <c r="AG28" s="491"/>
      <c r="AH28" s="491"/>
      <c r="AI28" s="491"/>
      <c r="AJ28" s="491"/>
      <c r="AK28" s="491"/>
      <c r="AL28" s="491"/>
      <c r="AM28" s="491"/>
      <c r="AN28" s="491"/>
      <c r="AO28" s="491"/>
    </row>
    <row r="29" spans="1:41" ht="15.75" thickBot="1">
      <c r="A29" s="391"/>
      <c r="B29" s="392"/>
      <c r="C29" s="392"/>
      <c r="D29" s="392"/>
      <c r="E29" s="392"/>
      <c r="F29" s="392"/>
      <c r="G29" s="392"/>
      <c r="H29" s="392"/>
      <c r="I29" s="392"/>
      <c r="J29" s="392"/>
      <c r="K29" s="392"/>
      <c r="L29" s="392"/>
      <c r="M29" s="392"/>
      <c r="N29" s="392"/>
      <c r="O29" s="392"/>
      <c r="P29" s="392"/>
      <c r="Q29" s="392"/>
      <c r="R29" s="392"/>
      <c r="S29" s="392"/>
      <c r="T29" s="392"/>
      <c r="U29" s="392"/>
      <c r="V29" s="392"/>
      <c r="W29" s="392"/>
      <c r="X29" s="392"/>
      <c r="Y29" s="392"/>
      <c r="Z29" s="392"/>
      <c r="AA29" s="392"/>
      <c r="AB29" s="392"/>
      <c r="AC29" s="392"/>
      <c r="AD29" s="392"/>
      <c r="AE29" s="392"/>
      <c r="AF29" s="392"/>
      <c r="AG29" s="392"/>
      <c r="AH29" s="392"/>
      <c r="AI29" s="392"/>
      <c r="AJ29" s="392"/>
      <c r="AK29" s="392"/>
      <c r="AL29" s="392"/>
      <c r="AM29" s="392"/>
      <c r="AN29" s="392"/>
      <c r="AO29" s="393"/>
    </row>
    <row r="30" spans="1:41" ht="15.75" thickBot="1">
      <c r="A30" s="310" t="s">
        <v>204</v>
      </c>
      <c r="B30" s="310" t="s">
        <v>49</v>
      </c>
      <c r="C30" s="310" t="s">
        <v>49</v>
      </c>
      <c r="D30" s="343" t="s">
        <v>206</v>
      </c>
      <c r="E30" s="310" t="s">
        <v>163</v>
      </c>
      <c r="F30" s="310" t="s">
        <v>1</v>
      </c>
      <c r="G30" s="310" t="s">
        <v>223</v>
      </c>
      <c r="H30" s="312" t="s">
        <v>232</v>
      </c>
      <c r="I30" s="310" t="s">
        <v>117</v>
      </c>
      <c r="J30" s="310" t="s">
        <v>119</v>
      </c>
      <c r="K30" s="310" t="s">
        <v>46</v>
      </c>
      <c r="L30" s="490" t="s">
        <v>3</v>
      </c>
      <c r="M30" s="490"/>
      <c r="N30" s="310" t="s">
        <v>6</v>
      </c>
      <c r="O30" s="310" t="s">
        <v>7</v>
      </c>
      <c r="P30" s="310" t="s">
        <v>8</v>
      </c>
      <c r="Q30" s="310" t="s">
        <v>9</v>
      </c>
      <c r="R30" s="310" t="s">
        <v>10</v>
      </c>
      <c r="S30" s="310" t="s">
        <v>11</v>
      </c>
      <c r="T30" s="310" t="s">
        <v>12</v>
      </c>
      <c r="U30" s="313" t="s">
        <v>145</v>
      </c>
      <c r="V30" s="314" t="s">
        <v>20</v>
      </c>
      <c r="W30" s="310" t="s">
        <v>38</v>
      </c>
      <c r="X30" s="315" t="s">
        <v>14</v>
      </c>
      <c r="Y30" s="315" t="s">
        <v>15</v>
      </c>
      <c r="Z30" s="316" t="s">
        <v>155</v>
      </c>
      <c r="AA30" s="313" t="s">
        <v>157</v>
      </c>
      <c r="AB30" s="310" t="s">
        <v>130</v>
      </c>
      <c r="AC30" s="310" t="s">
        <v>151</v>
      </c>
      <c r="AD30" s="310" t="s">
        <v>275</v>
      </c>
      <c r="AE30" s="310" t="s">
        <v>299</v>
      </c>
      <c r="AF30" s="310" t="s">
        <v>277</v>
      </c>
      <c r="AG30" s="310" t="s">
        <v>48</v>
      </c>
      <c r="AH30" s="442"/>
      <c r="AI30" s="490" t="s">
        <v>17</v>
      </c>
      <c r="AJ30" s="490"/>
      <c r="AK30" s="490"/>
      <c r="AL30" s="317" t="s">
        <v>18</v>
      </c>
      <c r="AM30" s="311" t="s">
        <v>124</v>
      </c>
      <c r="AN30" s="311" t="s">
        <v>126</v>
      </c>
      <c r="AO30" s="318" t="s">
        <v>135</v>
      </c>
    </row>
    <row r="31" spans="1:41" ht="15.75" thickBot="1">
      <c r="A31" s="319"/>
      <c r="B31" s="320" t="s">
        <v>50</v>
      </c>
      <c r="C31" s="320" t="s">
        <v>51</v>
      </c>
      <c r="D31" s="344"/>
      <c r="E31" s="320" t="s">
        <v>164</v>
      </c>
      <c r="F31" s="319"/>
      <c r="G31" s="319"/>
      <c r="H31" s="323" t="s">
        <v>233</v>
      </c>
      <c r="I31" s="319"/>
      <c r="J31" s="319" t="s">
        <v>120</v>
      </c>
      <c r="K31" s="320" t="s">
        <v>47</v>
      </c>
      <c r="L31" s="324" t="s">
        <v>4</v>
      </c>
      <c r="M31" s="325" t="s">
        <v>5</v>
      </c>
      <c r="N31" s="319"/>
      <c r="O31" s="319"/>
      <c r="P31" s="319"/>
      <c r="Q31" s="319"/>
      <c r="R31" s="319"/>
      <c r="S31" s="319"/>
      <c r="T31" s="319"/>
      <c r="U31" s="326">
        <v>19529</v>
      </c>
      <c r="V31" s="327" t="s">
        <v>21</v>
      </c>
      <c r="W31" s="320" t="s">
        <v>39</v>
      </c>
      <c r="X31" s="319"/>
      <c r="Y31" s="320">
        <v>19803</v>
      </c>
      <c r="Z31" s="328" t="s">
        <v>156</v>
      </c>
      <c r="AA31" s="328" t="s">
        <v>158</v>
      </c>
      <c r="AB31" s="320" t="s">
        <v>129</v>
      </c>
      <c r="AC31" s="320"/>
      <c r="AD31" s="320" t="s">
        <v>276</v>
      </c>
      <c r="AE31" s="320" t="s">
        <v>300</v>
      </c>
      <c r="AF31" s="320" t="s">
        <v>278</v>
      </c>
      <c r="AG31" s="320" t="s">
        <v>123</v>
      </c>
      <c r="AH31" s="446"/>
      <c r="AI31" s="329">
        <v>0.25</v>
      </c>
      <c r="AJ31" s="330">
        <v>0.5</v>
      </c>
      <c r="AK31" s="331" t="s">
        <v>5</v>
      </c>
      <c r="AL31" s="332"/>
      <c r="AM31" s="321" t="s">
        <v>125</v>
      </c>
      <c r="AN31" s="321" t="s">
        <v>127</v>
      </c>
      <c r="AO31" s="322"/>
    </row>
    <row r="32" spans="1:41">
      <c r="A32" s="12" t="s">
        <v>32</v>
      </c>
      <c r="B32" s="29" t="s">
        <v>103</v>
      </c>
      <c r="C32" s="29" t="s">
        <v>104</v>
      </c>
      <c r="D32" s="400" t="s">
        <v>244</v>
      </c>
      <c r="E32" s="29" t="s">
        <v>181</v>
      </c>
      <c r="F32" s="13">
        <v>13</v>
      </c>
      <c r="G32" s="13" t="s">
        <v>248</v>
      </c>
      <c r="H32" s="13" t="s">
        <v>231</v>
      </c>
      <c r="I32" s="13" t="s">
        <v>118</v>
      </c>
      <c r="J32" s="13" t="s">
        <v>121</v>
      </c>
      <c r="K32" s="14">
        <v>104432</v>
      </c>
      <c r="L32" s="82">
        <v>1</v>
      </c>
      <c r="M32" s="14">
        <v>2089</v>
      </c>
      <c r="N32" s="14">
        <v>22453</v>
      </c>
      <c r="O32" s="14">
        <v>69921</v>
      </c>
      <c r="P32" s="14">
        <v>36551</v>
      </c>
      <c r="Q32" s="14">
        <v>14620</v>
      </c>
      <c r="R32" s="14">
        <v>27236</v>
      </c>
      <c r="S32" s="14">
        <v>13630</v>
      </c>
      <c r="T32" s="14">
        <v>5184</v>
      </c>
      <c r="U32" s="14">
        <v>19655</v>
      </c>
      <c r="V32" s="14">
        <v>0</v>
      </c>
      <c r="W32" s="14">
        <v>0</v>
      </c>
      <c r="X32" s="14"/>
      <c r="Y32" s="14"/>
      <c r="Z32" s="14">
        <v>0</v>
      </c>
      <c r="AA32" s="14">
        <v>0</v>
      </c>
      <c r="AB32" s="14">
        <v>0</v>
      </c>
      <c r="AC32" s="14">
        <v>0</v>
      </c>
      <c r="AD32" s="14"/>
      <c r="AE32" s="14">
        <v>0</v>
      </c>
      <c r="AF32" s="14"/>
      <c r="AG32" s="29">
        <v>0</v>
      </c>
      <c r="AH32" s="29"/>
      <c r="AI32" s="13">
        <v>11</v>
      </c>
      <c r="AJ32" s="13">
        <v>8</v>
      </c>
      <c r="AK32" s="14">
        <v>47259</v>
      </c>
      <c r="AL32" s="14">
        <f>K32+M32+N32+O32+P32+Q32+R32+S32+T32+U32+V32+W32+Z32+AA32+AB32+AC32+AF32+AK32+AE32</f>
        <v>363030</v>
      </c>
      <c r="AM32" s="49">
        <v>39815</v>
      </c>
      <c r="AN32" s="49">
        <v>40908</v>
      </c>
      <c r="AO32" s="403" t="s">
        <v>263</v>
      </c>
    </row>
    <row r="33" spans="1:41">
      <c r="A33" s="17" t="s">
        <v>32</v>
      </c>
      <c r="B33" s="23" t="s">
        <v>58</v>
      </c>
      <c r="C33" s="23" t="s">
        <v>105</v>
      </c>
      <c r="D33" s="401" t="s">
        <v>245</v>
      </c>
      <c r="E33" s="23" t="s">
        <v>182</v>
      </c>
      <c r="F33" s="18">
        <v>13</v>
      </c>
      <c r="G33" s="18" t="s">
        <v>249</v>
      </c>
      <c r="H33" s="18" t="s">
        <v>227</v>
      </c>
      <c r="I33" s="18" t="s">
        <v>118</v>
      </c>
      <c r="J33" s="18" t="s">
        <v>121</v>
      </c>
      <c r="K33" s="19">
        <v>208863</v>
      </c>
      <c r="L33" s="22">
        <v>1</v>
      </c>
      <c r="M33" s="19">
        <v>4177</v>
      </c>
      <c r="N33" s="19">
        <v>44906</v>
      </c>
      <c r="O33" s="19">
        <v>139841</v>
      </c>
      <c r="P33" s="19">
        <v>73102</v>
      </c>
      <c r="Q33" s="19">
        <v>29241</v>
      </c>
      <c r="R33" s="19">
        <v>54472</v>
      </c>
      <c r="S33" s="19">
        <v>27260</v>
      </c>
      <c r="T33" s="19">
        <v>10367</v>
      </c>
      <c r="U33" s="19">
        <v>39310</v>
      </c>
      <c r="V33" s="19">
        <v>0</v>
      </c>
      <c r="W33" s="19">
        <v>0</v>
      </c>
      <c r="X33" s="19">
        <v>0</v>
      </c>
      <c r="Y33" s="19">
        <v>0</v>
      </c>
      <c r="Z33" s="19">
        <v>0</v>
      </c>
      <c r="AA33" s="19">
        <v>0</v>
      </c>
      <c r="AB33" s="19">
        <v>0</v>
      </c>
      <c r="AC33" s="19">
        <v>0</v>
      </c>
      <c r="AD33" s="19">
        <v>0</v>
      </c>
      <c r="AE33" s="19">
        <v>0</v>
      </c>
      <c r="AF33" s="19"/>
      <c r="AG33" s="23">
        <v>0</v>
      </c>
      <c r="AH33" s="23"/>
      <c r="AI33" s="18">
        <v>0</v>
      </c>
      <c r="AJ33" s="18">
        <v>0</v>
      </c>
      <c r="AK33" s="19">
        <v>0</v>
      </c>
      <c r="AL33" s="19">
        <f t="shared" ref="AL33:AL36" si="2">K33+M33+N33+O33+P33+Q33+R33+S33+T33+U33+V33+W33+Z33+AA33+AB33+AC33+AF33+AK33+AE33</f>
        <v>631539</v>
      </c>
      <c r="AM33" s="40">
        <v>39797</v>
      </c>
      <c r="AN33" s="40">
        <v>40908</v>
      </c>
      <c r="AO33" s="404"/>
    </row>
    <row r="34" spans="1:41">
      <c r="A34" s="17" t="s">
        <v>243</v>
      </c>
      <c r="B34" s="23" t="s">
        <v>76</v>
      </c>
      <c r="C34" s="23" t="s">
        <v>83</v>
      </c>
      <c r="D34" s="401" t="s">
        <v>246</v>
      </c>
      <c r="E34" s="23" t="s">
        <v>183</v>
      </c>
      <c r="F34" s="18">
        <v>15</v>
      </c>
      <c r="G34" s="18" t="s">
        <v>250</v>
      </c>
      <c r="H34" s="18" t="s">
        <v>238</v>
      </c>
      <c r="I34" s="18" t="s">
        <v>118</v>
      </c>
      <c r="J34" s="18" t="s">
        <v>121</v>
      </c>
      <c r="K34" s="19">
        <v>179152</v>
      </c>
      <c r="L34" s="22">
        <v>3</v>
      </c>
      <c r="M34" s="19">
        <v>10749</v>
      </c>
      <c r="N34" s="19">
        <v>38518</v>
      </c>
      <c r="O34" s="19">
        <v>84846</v>
      </c>
      <c r="P34" s="19">
        <v>62703</v>
      </c>
      <c r="Q34" s="19">
        <v>25081</v>
      </c>
      <c r="R34" s="19">
        <v>46534</v>
      </c>
      <c r="S34" s="19">
        <v>15939</v>
      </c>
      <c r="T34" s="19">
        <v>5997</v>
      </c>
      <c r="U34" s="19">
        <v>39310</v>
      </c>
      <c r="V34" s="19">
        <v>0</v>
      </c>
      <c r="W34" s="19"/>
      <c r="X34" s="19">
        <v>0</v>
      </c>
      <c r="Y34" s="19">
        <v>0</v>
      </c>
      <c r="Z34" s="19">
        <v>0</v>
      </c>
      <c r="AA34" s="19">
        <v>0</v>
      </c>
      <c r="AB34" s="19">
        <v>0</v>
      </c>
      <c r="AC34" s="19">
        <v>0</v>
      </c>
      <c r="AD34" s="19"/>
      <c r="AE34" s="19">
        <v>0</v>
      </c>
      <c r="AF34" s="19"/>
      <c r="AG34" s="19">
        <v>0</v>
      </c>
      <c r="AH34" s="19"/>
      <c r="AI34" s="18">
        <v>28</v>
      </c>
      <c r="AJ34" s="18">
        <v>12</v>
      </c>
      <c r="AK34" s="19">
        <v>73641</v>
      </c>
      <c r="AL34" s="19">
        <f>K34+M34+N34+O34+P34+Q34+R34+S34+T34+U34+V34+W34+Z34+AA34+AB34+AC34+AF34+AK34+AE34</f>
        <v>582470</v>
      </c>
      <c r="AM34" s="40">
        <v>37987</v>
      </c>
      <c r="AN34" s="40">
        <v>40908</v>
      </c>
      <c r="AO34" s="404"/>
    </row>
    <row r="35" spans="1:41">
      <c r="A35" s="17" t="s">
        <v>34</v>
      </c>
      <c r="B35" s="23" t="s">
        <v>107</v>
      </c>
      <c r="C35" s="23" t="s">
        <v>108</v>
      </c>
      <c r="D35" s="401" t="s">
        <v>247</v>
      </c>
      <c r="E35" s="23" t="s">
        <v>184</v>
      </c>
      <c r="F35" s="18">
        <v>15</v>
      </c>
      <c r="G35" s="18" t="s">
        <v>251</v>
      </c>
      <c r="H35" s="18" t="s">
        <v>238</v>
      </c>
      <c r="I35" s="18" t="s">
        <v>118</v>
      </c>
      <c r="J35" s="18" t="s">
        <v>121</v>
      </c>
      <c r="K35" s="19">
        <v>179152</v>
      </c>
      <c r="L35" s="22">
        <v>3</v>
      </c>
      <c r="M35" s="19">
        <v>10749</v>
      </c>
      <c r="N35" s="19">
        <v>38518</v>
      </c>
      <c r="O35" s="19">
        <v>84846</v>
      </c>
      <c r="P35" s="19">
        <v>62703</v>
      </c>
      <c r="Q35" s="19">
        <v>25081</v>
      </c>
      <c r="R35" s="19">
        <v>46534</v>
      </c>
      <c r="S35" s="19">
        <v>15939</v>
      </c>
      <c r="T35" s="19">
        <v>5997</v>
      </c>
      <c r="U35" s="19">
        <v>39310</v>
      </c>
      <c r="V35" s="19">
        <v>0</v>
      </c>
      <c r="W35" s="19">
        <v>6600</v>
      </c>
      <c r="X35" s="19">
        <v>0</v>
      </c>
      <c r="Y35" s="19">
        <v>0</v>
      </c>
      <c r="Z35" s="19">
        <v>0</v>
      </c>
      <c r="AA35" s="19">
        <v>0</v>
      </c>
      <c r="AB35" s="19">
        <v>0</v>
      </c>
      <c r="AC35" s="19">
        <v>0</v>
      </c>
      <c r="AD35" s="19">
        <v>0</v>
      </c>
      <c r="AE35" s="19">
        <v>0</v>
      </c>
      <c r="AF35" s="19"/>
      <c r="AG35" s="23">
        <v>0</v>
      </c>
      <c r="AH35" s="23"/>
      <c r="AI35" s="18">
        <v>0</v>
      </c>
      <c r="AJ35" s="18">
        <v>0</v>
      </c>
      <c r="AK35" s="19">
        <v>0</v>
      </c>
      <c r="AL35" s="19">
        <f>K35+M35+N35+O35+P35+Q35+R35+S35+T35+U35+V35+W35+Z35+AA35+AB35+AC35+AF35+AK35+AE35</f>
        <v>515429</v>
      </c>
      <c r="AM35" s="40">
        <v>38718</v>
      </c>
      <c r="AN35" s="40">
        <v>40908</v>
      </c>
      <c r="AO35" s="404"/>
    </row>
    <row r="36" spans="1:41" ht="15.75" thickBot="1">
      <c r="A36" s="405" t="s">
        <v>34</v>
      </c>
      <c r="B36" s="402" t="s">
        <v>257</v>
      </c>
      <c r="C36" s="402" t="s">
        <v>258</v>
      </c>
      <c r="D36" s="402" t="s">
        <v>259</v>
      </c>
      <c r="E36" s="402" t="s">
        <v>260</v>
      </c>
      <c r="F36" s="406">
        <v>13</v>
      </c>
      <c r="G36" s="406" t="s">
        <v>261</v>
      </c>
      <c r="H36" s="406" t="s">
        <v>262</v>
      </c>
      <c r="I36" s="406" t="s">
        <v>118</v>
      </c>
      <c r="J36" s="406" t="s">
        <v>121</v>
      </c>
      <c r="K36" s="407">
        <v>104432</v>
      </c>
      <c r="L36" s="408">
        <v>0</v>
      </c>
      <c r="M36" s="407">
        <v>0</v>
      </c>
      <c r="N36" s="407">
        <v>22453</v>
      </c>
      <c r="O36" s="407">
        <v>69921</v>
      </c>
      <c r="P36" s="407">
        <v>36551</v>
      </c>
      <c r="Q36" s="407">
        <v>14620</v>
      </c>
      <c r="R36" s="407">
        <v>27236</v>
      </c>
      <c r="S36" s="407">
        <v>13630</v>
      </c>
      <c r="T36" s="407">
        <v>5184</v>
      </c>
      <c r="U36" s="407">
        <v>19655</v>
      </c>
      <c r="V36" s="407">
        <v>0</v>
      </c>
      <c r="W36" s="407">
        <v>0</v>
      </c>
      <c r="X36" s="407">
        <v>0</v>
      </c>
      <c r="Y36" s="407">
        <v>0</v>
      </c>
      <c r="Z36" s="407">
        <v>0</v>
      </c>
      <c r="AA36" s="407">
        <v>0</v>
      </c>
      <c r="AB36" s="407">
        <v>0</v>
      </c>
      <c r="AC36" s="407">
        <v>0</v>
      </c>
      <c r="AD36" s="407">
        <v>0</v>
      </c>
      <c r="AE36" s="407">
        <v>0</v>
      </c>
      <c r="AF36" s="407">
        <v>0</v>
      </c>
      <c r="AG36" s="402">
        <v>0</v>
      </c>
      <c r="AH36" s="402"/>
      <c r="AI36" s="409">
        <v>40</v>
      </c>
      <c r="AJ36" s="409">
        <v>0</v>
      </c>
      <c r="AK36" s="407">
        <v>91765</v>
      </c>
      <c r="AL36" s="26">
        <f t="shared" si="2"/>
        <v>405447</v>
      </c>
      <c r="AM36" s="410">
        <v>40909</v>
      </c>
      <c r="AN36" s="410">
        <v>41274</v>
      </c>
      <c r="AO36" s="411" t="s">
        <v>263</v>
      </c>
    </row>
    <row r="42" spans="1:41" ht="21.75">
      <c r="A42" s="414"/>
      <c r="B42" s="412" t="s">
        <v>301</v>
      </c>
      <c r="C42" s="413"/>
      <c r="D42" s="413">
        <v>2012</v>
      </c>
      <c r="E42" s="386"/>
      <c r="F42" s="387"/>
      <c r="G42" s="384"/>
      <c r="H42" s="384"/>
      <c r="I42" s="384"/>
      <c r="J42" s="388"/>
      <c r="K42" s="388"/>
      <c r="L42" s="388"/>
      <c r="M42" s="388"/>
      <c r="N42" s="388"/>
      <c r="O42" s="388"/>
      <c r="P42" s="388"/>
      <c r="Q42" s="388"/>
      <c r="R42" s="388"/>
      <c r="S42" s="388"/>
      <c r="T42" s="388"/>
      <c r="U42" s="388"/>
      <c r="V42" s="388"/>
      <c r="W42" s="388"/>
      <c r="X42" s="389"/>
      <c r="Y42" s="390"/>
      <c r="Z42" s="390"/>
      <c r="AA42" s="390"/>
      <c r="AB42" s="390"/>
      <c r="AC42" s="388"/>
      <c r="AD42" s="388"/>
      <c r="AE42" s="388"/>
      <c r="AF42" s="388"/>
      <c r="AG42" s="388"/>
      <c r="AH42" s="388"/>
      <c r="AI42" s="388"/>
      <c r="AJ42" s="388"/>
      <c r="AK42" s="388"/>
      <c r="AL42" s="388"/>
      <c r="AM42" s="388"/>
      <c r="AN42" s="388"/>
      <c r="AO42" s="388"/>
    </row>
    <row r="43" spans="1:41" ht="16.5" thickBot="1">
      <c r="A43" s="491" t="s">
        <v>304</v>
      </c>
      <c r="B43" s="491"/>
      <c r="C43" s="491"/>
      <c r="D43" s="491"/>
      <c r="E43" s="491"/>
      <c r="F43" s="491"/>
      <c r="G43" s="491"/>
      <c r="H43" s="491"/>
      <c r="I43" s="491"/>
      <c r="J43" s="491"/>
      <c r="K43" s="491"/>
      <c r="L43" s="491"/>
      <c r="M43" s="491"/>
      <c r="N43" s="491"/>
      <c r="O43" s="491"/>
      <c r="P43" s="491"/>
      <c r="Q43" s="491"/>
      <c r="R43" s="491"/>
      <c r="S43" s="491"/>
      <c r="T43" s="491"/>
      <c r="U43" s="491"/>
      <c r="V43" s="491"/>
      <c r="W43" s="491"/>
      <c r="X43" s="491"/>
      <c r="Y43" s="491"/>
      <c r="Z43" s="491"/>
      <c r="AA43" s="491"/>
      <c r="AB43" s="491"/>
      <c r="AC43" s="491"/>
      <c r="AD43" s="491"/>
      <c r="AE43" s="491"/>
      <c r="AF43" s="491"/>
      <c r="AG43" s="491"/>
      <c r="AH43" s="491"/>
      <c r="AI43" s="491"/>
      <c r="AJ43" s="491"/>
      <c r="AK43" s="491"/>
      <c r="AL43" s="491"/>
      <c r="AM43" s="491"/>
      <c r="AN43" s="491"/>
      <c r="AO43" s="491"/>
    </row>
    <row r="44" spans="1:41" ht="15.75" thickBot="1">
      <c r="A44" s="391"/>
      <c r="B44" s="392"/>
      <c r="C44" s="392"/>
      <c r="D44" s="392"/>
      <c r="E44" s="392"/>
      <c r="F44" s="392"/>
      <c r="G44" s="392"/>
      <c r="H44" s="392"/>
      <c r="I44" s="392"/>
      <c r="J44" s="392"/>
      <c r="K44" s="392"/>
      <c r="L44" s="392"/>
      <c r="M44" s="392"/>
      <c r="N44" s="392"/>
      <c r="O44" s="392"/>
      <c r="P44" s="392"/>
      <c r="Q44" s="392"/>
      <c r="R44" s="392"/>
      <c r="S44" s="392"/>
      <c r="T44" s="392"/>
      <c r="U44" s="392"/>
      <c r="V44" s="392"/>
      <c r="W44" s="392"/>
      <c r="X44" s="392"/>
      <c r="Y44" s="392"/>
      <c r="Z44" s="392"/>
      <c r="AA44" s="392"/>
      <c r="AB44" s="392"/>
      <c r="AC44" s="392"/>
      <c r="AD44" s="392"/>
      <c r="AE44" s="392"/>
      <c r="AF44" s="392"/>
      <c r="AG44" s="392"/>
      <c r="AH44" s="392"/>
      <c r="AI44" s="392"/>
      <c r="AJ44" s="392"/>
      <c r="AK44" s="392"/>
      <c r="AL44" s="392"/>
      <c r="AM44" s="392"/>
      <c r="AN44" s="392"/>
      <c r="AO44" s="393"/>
    </row>
    <row r="45" spans="1:41" ht="15.75" thickBot="1">
      <c r="A45" s="310" t="s">
        <v>204</v>
      </c>
      <c r="B45" s="310" t="s">
        <v>49</v>
      </c>
      <c r="C45" s="310" t="s">
        <v>49</v>
      </c>
      <c r="D45" s="343" t="s">
        <v>206</v>
      </c>
      <c r="E45" s="310" t="s">
        <v>163</v>
      </c>
      <c r="F45" s="310" t="s">
        <v>1</v>
      </c>
      <c r="G45" s="310" t="s">
        <v>223</v>
      </c>
      <c r="H45" s="312" t="s">
        <v>232</v>
      </c>
      <c r="I45" s="310" t="s">
        <v>117</v>
      </c>
      <c r="J45" s="310" t="s">
        <v>119</v>
      </c>
      <c r="K45" s="310" t="s">
        <v>46</v>
      </c>
      <c r="L45" s="490" t="s">
        <v>3</v>
      </c>
      <c r="M45" s="490"/>
      <c r="N45" s="310" t="s">
        <v>6</v>
      </c>
      <c r="O45" s="310" t="s">
        <v>7</v>
      </c>
      <c r="P45" s="310" t="s">
        <v>8</v>
      </c>
      <c r="Q45" s="310" t="s">
        <v>9</v>
      </c>
      <c r="R45" s="310" t="s">
        <v>10</v>
      </c>
      <c r="S45" s="310" t="s">
        <v>11</v>
      </c>
      <c r="T45" s="310" t="s">
        <v>12</v>
      </c>
      <c r="U45" s="313" t="s">
        <v>145</v>
      </c>
      <c r="V45" s="314" t="s">
        <v>20</v>
      </c>
      <c r="W45" s="310" t="s">
        <v>38</v>
      </c>
      <c r="X45" s="315" t="s">
        <v>14</v>
      </c>
      <c r="Y45" s="315" t="s">
        <v>15</v>
      </c>
      <c r="Z45" s="316" t="s">
        <v>155</v>
      </c>
      <c r="AA45" s="313" t="s">
        <v>157</v>
      </c>
      <c r="AB45" s="310" t="s">
        <v>130</v>
      </c>
      <c r="AC45" s="310" t="s">
        <v>151</v>
      </c>
      <c r="AD45" s="310" t="s">
        <v>275</v>
      </c>
      <c r="AE45" s="310" t="s">
        <v>299</v>
      </c>
      <c r="AF45" s="310" t="s">
        <v>277</v>
      </c>
      <c r="AG45" s="310" t="s">
        <v>48</v>
      </c>
      <c r="AH45" s="442"/>
      <c r="AI45" s="490" t="s">
        <v>17</v>
      </c>
      <c r="AJ45" s="490"/>
      <c r="AK45" s="490"/>
      <c r="AL45" s="317" t="s">
        <v>18</v>
      </c>
      <c r="AM45" s="311" t="s">
        <v>124</v>
      </c>
      <c r="AN45" s="311" t="s">
        <v>126</v>
      </c>
      <c r="AO45" s="318" t="s">
        <v>135</v>
      </c>
    </row>
    <row r="46" spans="1:41" ht="15.75" thickBot="1">
      <c r="A46" s="319"/>
      <c r="B46" s="320" t="s">
        <v>50</v>
      </c>
      <c r="C46" s="320" t="s">
        <v>51</v>
      </c>
      <c r="D46" s="344"/>
      <c r="E46" s="320" t="s">
        <v>164</v>
      </c>
      <c r="F46" s="319"/>
      <c r="G46" s="319"/>
      <c r="H46" s="323" t="s">
        <v>233</v>
      </c>
      <c r="I46" s="319"/>
      <c r="J46" s="319" t="s">
        <v>120</v>
      </c>
      <c r="K46" s="320" t="s">
        <v>47</v>
      </c>
      <c r="L46" s="324" t="s">
        <v>4</v>
      </c>
      <c r="M46" s="325" t="s">
        <v>5</v>
      </c>
      <c r="N46" s="319"/>
      <c r="O46" s="319"/>
      <c r="P46" s="319"/>
      <c r="Q46" s="319"/>
      <c r="R46" s="319"/>
      <c r="S46" s="319"/>
      <c r="T46" s="319"/>
      <c r="U46" s="326">
        <v>19529</v>
      </c>
      <c r="V46" s="327" t="s">
        <v>21</v>
      </c>
      <c r="W46" s="320" t="s">
        <v>39</v>
      </c>
      <c r="X46" s="319"/>
      <c r="Y46" s="320">
        <v>19803</v>
      </c>
      <c r="Z46" s="328" t="s">
        <v>156</v>
      </c>
      <c r="AA46" s="328" t="s">
        <v>158</v>
      </c>
      <c r="AB46" s="320" t="s">
        <v>129</v>
      </c>
      <c r="AC46" s="320"/>
      <c r="AD46" s="320" t="s">
        <v>276</v>
      </c>
      <c r="AE46" s="320" t="s">
        <v>300</v>
      </c>
      <c r="AF46" s="320" t="s">
        <v>278</v>
      </c>
      <c r="AG46" s="320" t="s">
        <v>123</v>
      </c>
      <c r="AH46" s="446"/>
      <c r="AI46" s="329">
        <v>0.25</v>
      </c>
      <c r="AJ46" s="330">
        <v>0.5</v>
      </c>
      <c r="AK46" s="331" t="s">
        <v>5</v>
      </c>
      <c r="AL46" s="332"/>
      <c r="AM46" s="321" t="s">
        <v>125</v>
      </c>
      <c r="AN46" s="321" t="s">
        <v>127</v>
      </c>
      <c r="AO46" s="322"/>
    </row>
    <row r="47" spans="1:41">
      <c r="A47" s="12" t="s">
        <v>59</v>
      </c>
      <c r="B47" s="29" t="s">
        <v>291</v>
      </c>
      <c r="C47" s="29" t="s">
        <v>290</v>
      </c>
      <c r="D47" s="400" t="s">
        <v>303</v>
      </c>
      <c r="E47" s="29" t="s">
        <v>293</v>
      </c>
      <c r="F47" s="13">
        <v>8</v>
      </c>
      <c r="G47" s="13" t="s">
        <v>25</v>
      </c>
      <c r="H47" s="13" t="s">
        <v>59</v>
      </c>
      <c r="I47" s="13" t="s">
        <v>142</v>
      </c>
      <c r="J47" s="13" t="s">
        <v>121</v>
      </c>
      <c r="K47" s="14">
        <v>82591</v>
      </c>
      <c r="L47" s="82">
        <v>0</v>
      </c>
      <c r="M47" s="14">
        <v>0</v>
      </c>
      <c r="N47" s="14">
        <v>17757</v>
      </c>
      <c r="O47" s="14">
        <v>154696</v>
      </c>
      <c r="P47" s="14">
        <v>28907</v>
      </c>
      <c r="Q47" s="14">
        <v>11563</v>
      </c>
      <c r="R47" s="14">
        <v>4022</v>
      </c>
      <c r="S47" s="14">
        <v>27414</v>
      </c>
      <c r="T47" s="14">
        <v>11302</v>
      </c>
      <c r="U47" s="14">
        <v>6345</v>
      </c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29"/>
      <c r="AH47" s="29"/>
      <c r="AI47" s="13"/>
      <c r="AJ47" s="13"/>
      <c r="AK47" s="14">
        <f>K47+N47+O47+P47+Q47+R47+S47+T47+AL47+U47</f>
        <v>344597</v>
      </c>
      <c r="AL47" s="14"/>
      <c r="AM47" s="49"/>
      <c r="AN47" s="49"/>
      <c r="AO47" s="403"/>
    </row>
    <row r="48" spans="1:41" ht="15.75" thickBot="1">
      <c r="A48" s="447"/>
      <c r="B48" s="50"/>
      <c r="C48" s="50"/>
      <c r="D48" s="50"/>
      <c r="E48" s="50"/>
      <c r="F48" s="50"/>
      <c r="G48" s="50"/>
      <c r="H48" s="50"/>
      <c r="I48" s="50"/>
      <c r="J48" s="50"/>
      <c r="K48" s="50"/>
      <c r="L48" s="50"/>
      <c r="M48" s="50"/>
      <c r="N48" s="50"/>
      <c r="O48" s="50"/>
      <c r="P48" s="50"/>
      <c r="Q48" s="50"/>
      <c r="R48" s="50"/>
      <c r="S48" s="50"/>
      <c r="T48" s="50"/>
      <c r="U48" s="50"/>
      <c r="V48" s="50"/>
      <c r="W48" s="50"/>
      <c r="X48" s="50"/>
      <c r="Y48" s="50"/>
      <c r="Z48" s="50"/>
      <c r="AA48" s="50"/>
      <c r="AB48" s="50"/>
      <c r="AC48" s="50"/>
      <c r="AD48" s="50"/>
      <c r="AE48" s="50"/>
      <c r="AF48" s="50"/>
      <c r="AG48" s="50"/>
      <c r="AH48" s="50"/>
      <c r="AI48" s="50"/>
      <c r="AJ48" s="50"/>
      <c r="AK48" s="50"/>
      <c r="AL48" s="50"/>
      <c r="AM48" s="50"/>
      <c r="AN48" s="50"/>
      <c r="AO48" s="36"/>
    </row>
  </sheetData>
  <mergeCells count="9">
    <mergeCell ref="A43:AO43"/>
    <mergeCell ref="L45:M45"/>
    <mergeCell ref="AI45:AK45"/>
    <mergeCell ref="A3:AO3"/>
    <mergeCell ref="L4:M4"/>
    <mergeCell ref="AJ4:AL4"/>
    <mergeCell ref="A28:AO28"/>
    <mergeCell ref="L30:M30"/>
    <mergeCell ref="AI30:AK3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I30"/>
  <sheetViews>
    <sheetView topLeftCell="A4" workbookViewId="0">
      <selection activeCell="A24" sqref="A24:AI30"/>
    </sheetView>
  </sheetViews>
  <sheetFormatPr baseColWidth="10" defaultRowHeight="15"/>
  <sheetData>
    <row r="1" spans="1:35" ht="15.75" thickBot="1">
      <c r="A1" s="464" t="s">
        <v>137</v>
      </c>
      <c r="B1" s="464"/>
      <c r="C1" s="464"/>
      <c r="D1" s="464"/>
      <c r="E1" s="464"/>
      <c r="F1" s="464"/>
      <c r="G1" s="464"/>
      <c r="H1" s="464"/>
      <c r="I1" s="464"/>
      <c r="J1" s="464"/>
      <c r="K1" s="464"/>
      <c r="L1" s="464"/>
      <c r="M1" s="464"/>
      <c r="N1" s="464"/>
      <c r="O1" s="464"/>
      <c r="P1" s="464"/>
      <c r="Q1" s="464"/>
      <c r="R1" s="464"/>
      <c r="S1" s="464"/>
      <c r="T1" s="464"/>
      <c r="U1" s="464"/>
      <c r="V1" s="464"/>
      <c r="W1" s="464"/>
      <c r="X1" s="464"/>
      <c r="Y1" s="464"/>
      <c r="Z1" s="464"/>
      <c r="AA1" s="464"/>
      <c r="AB1" s="464"/>
      <c r="AC1" s="464"/>
      <c r="AD1" s="464"/>
      <c r="AE1" s="464"/>
      <c r="AF1" s="464"/>
      <c r="AG1" s="464"/>
      <c r="AH1" s="464"/>
    </row>
    <row r="2" spans="1:35">
      <c r="A2" s="41" t="s">
        <v>0</v>
      </c>
      <c r="B2" s="80" t="s">
        <v>49</v>
      </c>
      <c r="C2" s="43" t="s">
        <v>49</v>
      </c>
      <c r="D2" s="43" t="s">
        <v>52</v>
      </c>
      <c r="E2" s="44" t="s">
        <v>1</v>
      </c>
      <c r="F2" s="44" t="s">
        <v>2</v>
      </c>
      <c r="G2" s="80" t="s">
        <v>116</v>
      </c>
      <c r="H2" s="32" t="s">
        <v>117</v>
      </c>
      <c r="I2" s="32" t="s">
        <v>119</v>
      </c>
      <c r="J2" s="81" t="s">
        <v>46</v>
      </c>
      <c r="K2" s="461" t="s">
        <v>3</v>
      </c>
      <c r="L2" s="462"/>
      <c r="M2" s="44" t="s">
        <v>6</v>
      </c>
      <c r="N2" s="44" t="s">
        <v>7</v>
      </c>
      <c r="O2" s="44" t="s">
        <v>8</v>
      </c>
      <c r="P2" s="44" t="s">
        <v>9</v>
      </c>
      <c r="Q2" s="44" t="s">
        <v>10</v>
      </c>
      <c r="R2" s="44" t="s">
        <v>11</v>
      </c>
      <c r="S2" s="44" t="s">
        <v>12</v>
      </c>
      <c r="T2" s="44" t="s">
        <v>133</v>
      </c>
      <c r="U2" s="46" t="s">
        <v>20</v>
      </c>
      <c r="V2" s="44" t="s">
        <v>38</v>
      </c>
      <c r="W2" s="47" t="s">
        <v>14</v>
      </c>
      <c r="X2" s="47" t="s">
        <v>15</v>
      </c>
      <c r="Y2" s="44" t="s">
        <v>16</v>
      </c>
      <c r="Z2" s="44" t="s">
        <v>130</v>
      </c>
      <c r="AA2" s="44" t="s">
        <v>131</v>
      </c>
      <c r="AB2" s="44" t="s">
        <v>48</v>
      </c>
      <c r="AC2" s="461" t="s">
        <v>17</v>
      </c>
      <c r="AD2" s="463"/>
      <c r="AE2" s="463"/>
      <c r="AF2" s="56" t="s">
        <v>18</v>
      </c>
      <c r="AG2" s="37" t="s">
        <v>124</v>
      </c>
      <c r="AH2" s="39" t="s">
        <v>126</v>
      </c>
      <c r="AI2" s="57" t="s">
        <v>135</v>
      </c>
    </row>
    <row r="3" spans="1:35" ht="15.75" thickBot="1">
      <c r="A3" s="51"/>
      <c r="B3" s="30" t="s">
        <v>50</v>
      </c>
      <c r="C3" s="52" t="s">
        <v>51</v>
      </c>
      <c r="D3" s="52"/>
      <c r="E3" s="8"/>
      <c r="F3" s="8"/>
      <c r="G3" s="31"/>
      <c r="H3" s="53"/>
      <c r="I3" s="53" t="s">
        <v>120</v>
      </c>
      <c r="J3" s="33" t="s">
        <v>47</v>
      </c>
      <c r="K3" s="3" t="s">
        <v>4</v>
      </c>
      <c r="L3" s="3" t="s">
        <v>5</v>
      </c>
      <c r="M3" s="8"/>
      <c r="N3" s="8"/>
      <c r="O3" s="8"/>
      <c r="P3" s="8"/>
      <c r="Q3" s="8"/>
      <c r="R3" s="8"/>
      <c r="S3" s="8"/>
      <c r="T3" s="8"/>
      <c r="U3" s="9" t="s">
        <v>21</v>
      </c>
      <c r="V3" s="10" t="s">
        <v>39</v>
      </c>
      <c r="W3" s="8"/>
      <c r="X3" s="34">
        <v>19803</v>
      </c>
      <c r="Y3" s="34">
        <v>19803</v>
      </c>
      <c r="Z3" s="34" t="s">
        <v>129</v>
      </c>
      <c r="AA3" s="10" t="s">
        <v>132</v>
      </c>
      <c r="AB3" s="10" t="s">
        <v>123</v>
      </c>
      <c r="AC3" s="11">
        <v>0.25</v>
      </c>
      <c r="AD3" s="11">
        <v>0.5</v>
      </c>
      <c r="AE3" s="62" t="s">
        <v>5</v>
      </c>
      <c r="AF3" s="63"/>
      <c r="AG3" s="54" t="s">
        <v>125</v>
      </c>
      <c r="AH3" s="55" t="s">
        <v>127</v>
      </c>
      <c r="AI3" s="58"/>
    </row>
    <row r="4" spans="1:35">
      <c r="A4" s="12" t="s">
        <v>55</v>
      </c>
      <c r="B4" s="29" t="s">
        <v>53</v>
      </c>
      <c r="C4" s="29" t="s">
        <v>54</v>
      </c>
      <c r="D4" s="13" t="s">
        <v>56</v>
      </c>
      <c r="E4" s="13">
        <v>6</v>
      </c>
      <c r="F4" s="13" t="s">
        <v>22</v>
      </c>
      <c r="G4" s="13" t="s">
        <v>22</v>
      </c>
      <c r="H4" s="13" t="s">
        <v>118</v>
      </c>
      <c r="I4" s="13" t="s">
        <v>121</v>
      </c>
      <c r="J4" s="14">
        <v>347820</v>
      </c>
      <c r="K4" s="15">
        <v>12</v>
      </c>
      <c r="L4" s="14">
        <v>83477</v>
      </c>
      <c r="M4" s="14">
        <v>74781</v>
      </c>
      <c r="N4" s="14">
        <v>959533</v>
      </c>
      <c r="O4" s="14">
        <v>121737</v>
      </c>
      <c r="P4" s="14">
        <v>48695</v>
      </c>
      <c r="Q4" s="14">
        <v>14366</v>
      </c>
      <c r="R4" s="14">
        <v>186146</v>
      </c>
      <c r="S4" s="14">
        <v>70936</v>
      </c>
      <c r="T4" s="14">
        <v>0</v>
      </c>
      <c r="U4" s="14">
        <v>0</v>
      </c>
      <c r="V4" s="14"/>
      <c r="W4" s="14">
        <v>0</v>
      </c>
      <c r="X4" s="14">
        <v>0</v>
      </c>
      <c r="Y4" s="14">
        <v>0</v>
      </c>
      <c r="Z4" s="14">
        <v>329168</v>
      </c>
      <c r="AA4" s="14"/>
      <c r="AB4" s="14">
        <v>1307353</v>
      </c>
      <c r="AC4" s="16">
        <v>0</v>
      </c>
      <c r="AD4" s="16">
        <v>0</v>
      </c>
      <c r="AE4" s="14">
        <v>0</v>
      </c>
      <c r="AF4" s="14">
        <f>J4+L4+M4+N4+O4+P4+Q4+R4+S4+T4+U4+W4+X4+Y4+Z4+AE4+AB4</f>
        <v>3544012</v>
      </c>
      <c r="AG4" s="49">
        <v>39788</v>
      </c>
      <c r="AH4" s="13" t="s">
        <v>136</v>
      </c>
      <c r="AI4" s="61"/>
    </row>
    <row r="5" spans="1:35">
      <c r="A5" s="17" t="s">
        <v>60</v>
      </c>
      <c r="B5" s="23" t="s">
        <v>57</v>
      </c>
      <c r="C5" s="23" t="s">
        <v>58</v>
      </c>
      <c r="D5" s="18" t="s">
        <v>59</v>
      </c>
      <c r="E5" s="18">
        <v>8</v>
      </c>
      <c r="F5" s="18" t="s">
        <v>23</v>
      </c>
      <c r="G5" s="18" t="s">
        <v>24</v>
      </c>
      <c r="H5" s="18" t="s">
        <v>118</v>
      </c>
      <c r="I5" s="18" t="s">
        <v>121</v>
      </c>
      <c r="J5" s="19">
        <v>276817</v>
      </c>
      <c r="K5" s="20">
        <v>4</v>
      </c>
      <c r="L5" s="19">
        <v>22145</v>
      </c>
      <c r="M5" s="19">
        <v>59516</v>
      </c>
      <c r="N5" s="19">
        <v>552487</v>
      </c>
      <c r="O5" s="19">
        <v>96886</v>
      </c>
      <c r="P5" s="19">
        <v>38754</v>
      </c>
      <c r="Q5" s="19">
        <v>14366</v>
      </c>
      <c r="R5" s="19">
        <v>97907</v>
      </c>
      <c r="S5" s="19">
        <v>40365</v>
      </c>
      <c r="T5" s="19">
        <v>22660</v>
      </c>
      <c r="U5" s="19">
        <v>0</v>
      </c>
      <c r="V5" s="19"/>
      <c r="W5" s="19">
        <v>248791</v>
      </c>
      <c r="X5" s="19">
        <v>165861</v>
      </c>
      <c r="Y5" s="19">
        <v>0</v>
      </c>
      <c r="Z5" s="19">
        <v>329168</v>
      </c>
      <c r="AA5" s="19">
        <v>75327</v>
      </c>
      <c r="AB5" s="19">
        <v>0</v>
      </c>
      <c r="AC5" s="21">
        <v>0</v>
      </c>
      <c r="AD5" s="21">
        <v>0</v>
      </c>
      <c r="AE5" s="19">
        <v>0</v>
      </c>
      <c r="AF5" s="19">
        <f>J5+L5+M5+N5+O5+P5+Q5+R5+S5+T5+U5+W5+X5+Y5+Z5+AE5+AB5+AA5</f>
        <v>2041050</v>
      </c>
      <c r="AG5" s="40">
        <v>37622</v>
      </c>
      <c r="AH5" s="18" t="s">
        <v>136</v>
      </c>
      <c r="AI5" s="60"/>
    </row>
    <row r="6" spans="1:35">
      <c r="A6" s="17" t="s">
        <v>67</v>
      </c>
      <c r="B6" s="23" t="s">
        <v>64</v>
      </c>
      <c r="C6" s="23" t="s">
        <v>65</v>
      </c>
      <c r="D6" s="18" t="s">
        <v>66</v>
      </c>
      <c r="E6" s="18">
        <v>10</v>
      </c>
      <c r="F6" s="18" t="s">
        <v>23</v>
      </c>
      <c r="G6" s="18" t="s">
        <v>26</v>
      </c>
      <c r="H6" s="18" t="s">
        <v>118</v>
      </c>
      <c r="I6" s="18" t="s">
        <v>121</v>
      </c>
      <c r="J6" s="19">
        <v>233863</v>
      </c>
      <c r="K6" s="20">
        <v>4</v>
      </c>
      <c r="L6" s="19">
        <v>18709</v>
      </c>
      <c r="M6" s="19">
        <v>50281</v>
      </c>
      <c r="N6" s="19">
        <v>320889</v>
      </c>
      <c r="O6" s="19">
        <v>81852</v>
      </c>
      <c r="P6" s="19">
        <v>32741</v>
      </c>
      <c r="Q6" s="19">
        <v>14366</v>
      </c>
      <c r="R6" s="19">
        <v>55785</v>
      </c>
      <c r="S6" s="19">
        <v>23012</v>
      </c>
      <c r="T6" s="19">
        <v>22660</v>
      </c>
      <c r="U6" s="19">
        <v>0</v>
      </c>
      <c r="V6" s="19"/>
      <c r="W6" s="19">
        <v>0</v>
      </c>
      <c r="X6" s="19">
        <v>0</v>
      </c>
      <c r="Y6" s="19"/>
      <c r="Z6" s="19">
        <v>329168</v>
      </c>
      <c r="AA6" s="19"/>
      <c r="AB6" s="19">
        <v>0</v>
      </c>
      <c r="AC6" s="21"/>
      <c r="AD6" s="21">
        <v>0</v>
      </c>
      <c r="AE6" s="19"/>
      <c r="AF6" s="19">
        <f t="shared" ref="AF6:AF12" si="0">J6+L6+M6+N6+O6+P6+Q6+R6+S6+T6+U6+W6+X6+Y6+Z6+AE6+AB6+AA6</f>
        <v>1183326</v>
      </c>
      <c r="AG6" s="40">
        <v>37622</v>
      </c>
      <c r="AH6" s="18" t="s">
        <v>136</v>
      </c>
      <c r="AI6" s="60"/>
    </row>
    <row r="7" spans="1:35">
      <c r="A7" s="17" t="s">
        <v>70</v>
      </c>
      <c r="B7" s="23" t="s">
        <v>68</v>
      </c>
      <c r="C7" s="23" t="s">
        <v>69</v>
      </c>
      <c r="D7" s="18" t="s">
        <v>56</v>
      </c>
      <c r="E7" s="18">
        <v>10</v>
      </c>
      <c r="F7" s="18" t="s">
        <v>23</v>
      </c>
      <c r="G7" s="18" t="s">
        <v>27</v>
      </c>
      <c r="H7" s="18" t="s">
        <v>118</v>
      </c>
      <c r="I7" s="18" t="s">
        <v>121</v>
      </c>
      <c r="J7" s="19">
        <v>233863</v>
      </c>
      <c r="K7" s="20">
        <v>0</v>
      </c>
      <c r="L7" s="19">
        <v>0</v>
      </c>
      <c r="M7" s="19">
        <v>50281</v>
      </c>
      <c r="N7" s="19">
        <v>320889</v>
      </c>
      <c r="O7" s="19">
        <v>81852</v>
      </c>
      <c r="P7" s="19">
        <v>32741</v>
      </c>
      <c r="Q7" s="19">
        <v>14366</v>
      </c>
      <c r="R7" s="19">
        <v>55785</v>
      </c>
      <c r="S7" s="19">
        <v>23012</v>
      </c>
      <c r="T7" s="19">
        <v>22660</v>
      </c>
      <c r="U7" s="19">
        <v>0</v>
      </c>
      <c r="V7" s="19"/>
      <c r="W7" s="19">
        <v>0</v>
      </c>
      <c r="X7" s="19">
        <v>0</v>
      </c>
      <c r="Y7" s="19">
        <v>0</v>
      </c>
      <c r="Z7" s="19">
        <v>329168</v>
      </c>
      <c r="AA7" s="19"/>
      <c r="AB7" s="19">
        <v>0</v>
      </c>
      <c r="AC7" s="21">
        <v>30</v>
      </c>
      <c r="AD7" s="21">
        <v>10</v>
      </c>
      <c r="AE7" s="19">
        <v>153287</v>
      </c>
      <c r="AF7" s="19">
        <f t="shared" si="0"/>
        <v>1317904</v>
      </c>
      <c r="AG7" s="40">
        <v>40560</v>
      </c>
      <c r="AH7" s="18" t="s">
        <v>136</v>
      </c>
      <c r="AI7" s="60"/>
    </row>
    <row r="8" spans="1:35">
      <c r="A8" s="17" t="s">
        <v>74</v>
      </c>
      <c r="B8" s="23" t="s">
        <v>71</v>
      </c>
      <c r="C8" s="23" t="s">
        <v>72</v>
      </c>
      <c r="D8" s="18" t="s">
        <v>73</v>
      </c>
      <c r="E8" s="18">
        <v>10</v>
      </c>
      <c r="F8" s="18" t="s">
        <v>23</v>
      </c>
      <c r="G8" s="18" t="s">
        <v>28</v>
      </c>
      <c r="H8" s="18" t="s">
        <v>118</v>
      </c>
      <c r="I8" s="18" t="s">
        <v>121</v>
      </c>
      <c r="J8" s="19">
        <v>233863</v>
      </c>
      <c r="K8" s="20">
        <v>8</v>
      </c>
      <c r="L8" s="19">
        <v>37418</v>
      </c>
      <c r="M8" s="19">
        <v>50281</v>
      </c>
      <c r="N8" s="19">
        <v>320889</v>
      </c>
      <c r="O8" s="19">
        <v>81852</v>
      </c>
      <c r="P8" s="19">
        <v>32741</v>
      </c>
      <c r="Q8" s="19">
        <v>14366</v>
      </c>
      <c r="R8" s="19">
        <v>55785</v>
      </c>
      <c r="S8" s="19">
        <v>23012</v>
      </c>
      <c r="T8" s="19">
        <v>22660</v>
      </c>
      <c r="U8" s="19">
        <v>0</v>
      </c>
      <c r="V8" s="19"/>
      <c r="W8" s="19">
        <v>0</v>
      </c>
      <c r="X8" s="19">
        <v>0</v>
      </c>
      <c r="Y8" s="19"/>
      <c r="Z8" s="19">
        <v>329168</v>
      </c>
      <c r="AA8" s="19">
        <v>50218</v>
      </c>
      <c r="AB8" s="19">
        <v>0</v>
      </c>
      <c r="AC8" s="21">
        <v>16</v>
      </c>
      <c r="AD8" s="21">
        <v>24</v>
      </c>
      <c r="AE8" s="19">
        <v>163506</v>
      </c>
      <c r="AF8" s="19">
        <f t="shared" si="0"/>
        <v>1415759</v>
      </c>
      <c r="AG8" s="40">
        <v>34700</v>
      </c>
      <c r="AH8" s="18" t="s">
        <v>136</v>
      </c>
      <c r="AI8" s="60"/>
    </row>
    <row r="9" spans="1:35">
      <c r="A9" s="17" t="s">
        <v>77</v>
      </c>
      <c r="B9" s="23" t="s">
        <v>75</v>
      </c>
      <c r="C9" s="23" t="s">
        <v>76</v>
      </c>
      <c r="D9" s="18" t="s">
        <v>66</v>
      </c>
      <c r="E9" s="18">
        <v>11</v>
      </c>
      <c r="F9" s="18" t="s">
        <v>29</v>
      </c>
      <c r="G9" s="18" t="s">
        <v>30</v>
      </c>
      <c r="H9" s="18" t="s">
        <v>118</v>
      </c>
      <c r="I9" s="18" t="s">
        <v>121</v>
      </c>
      <c r="J9" s="19">
        <v>216491</v>
      </c>
      <c r="K9" s="20">
        <v>4</v>
      </c>
      <c r="L9" s="19">
        <v>17319</v>
      </c>
      <c r="M9" s="19">
        <v>46546</v>
      </c>
      <c r="N9" s="19">
        <v>242468</v>
      </c>
      <c r="O9" s="19">
        <v>75772</v>
      </c>
      <c r="P9" s="19">
        <v>30309</v>
      </c>
      <c r="Q9" s="19">
        <v>14366</v>
      </c>
      <c r="R9" s="19">
        <v>41579</v>
      </c>
      <c r="S9" s="19">
        <v>17129</v>
      </c>
      <c r="T9" s="19">
        <v>22660</v>
      </c>
      <c r="U9" s="19">
        <v>0</v>
      </c>
      <c r="V9" s="19"/>
      <c r="W9" s="19">
        <v>0</v>
      </c>
      <c r="X9" s="19">
        <v>0</v>
      </c>
      <c r="Y9" s="19"/>
      <c r="Z9" s="19">
        <v>329168</v>
      </c>
      <c r="AA9" s="19"/>
      <c r="AB9" s="19">
        <v>0</v>
      </c>
      <c r="AC9" s="21">
        <v>29</v>
      </c>
      <c r="AD9" s="21">
        <v>9</v>
      </c>
      <c r="AE9" s="19">
        <v>120175</v>
      </c>
      <c r="AF9" s="19">
        <f t="shared" si="0"/>
        <v>1173982</v>
      </c>
      <c r="AG9" s="40">
        <v>37641</v>
      </c>
      <c r="AH9" s="18" t="s">
        <v>136</v>
      </c>
      <c r="AI9" s="60"/>
    </row>
    <row r="10" spans="1:35">
      <c r="A10" s="17" t="s">
        <v>81</v>
      </c>
      <c r="B10" s="23" t="s">
        <v>78</v>
      </c>
      <c r="C10" s="23" t="s">
        <v>79</v>
      </c>
      <c r="D10" s="18" t="s">
        <v>80</v>
      </c>
      <c r="E10" s="18">
        <v>11</v>
      </c>
      <c r="F10" s="18" t="s">
        <v>29</v>
      </c>
      <c r="G10" s="18" t="s">
        <v>31</v>
      </c>
      <c r="H10" s="18" t="s">
        <v>118</v>
      </c>
      <c r="I10" s="18" t="s">
        <v>121</v>
      </c>
      <c r="J10" s="19">
        <v>216491</v>
      </c>
      <c r="K10" s="20">
        <v>15</v>
      </c>
      <c r="L10" s="19">
        <v>64947</v>
      </c>
      <c r="M10" s="19">
        <v>46546</v>
      </c>
      <c r="N10" s="19">
        <v>242468</v>
      </c>
      <c r="O10" s="19">
        <v>75772</v>
      </c>
      <c r="P10" s="19">
        <v>30309</v>
      </c>
      <c r="Q10" s="19">
        <v>14366</v>
      </c>
      <c r="R10" s="19">
        <v>41579</v>
      </c>
      <c r="S10" s="19">
        <v>17129</v>
      </c>
      <c r="T10" s="19">
        <v>22660</v>
      </c>
      <c r="U10" s="19">
        <v>12971</v>
      </c>
      <c r="V10" s="19"/>
      <c r="W10" s="19">
        <v>0</v>
      </c>
      <c r="X10" s="19">
        <v>0</v>
      </c>
      <c r="Y10" s="19"/>
      <c r="Z10" s="19">
        <v>329168</v>
      </c>
      <c r="AA10" s="19">
        <v>25109</v>
      </c>
      <c r="AB10" s="19">
        <v>0</v>
      </c>
      <c r="AC10" s="21">
        <v>24</v>
      </c>
      <c r="AD10" s="21">
        <v>13</v>
      </c>
      <c r="AE10" s="19">
        <v>119571</v>
      </c>
      <c r="AF10" s="19">
        <f t="shared" si="0"/>
        <v>1259086</v>
      </c>
      <c r="AG10" s="40">
        <v>29587</v>
      </c>
      <c r="AH10" s="18" t="s">
        <v>136</v>
      </c>
      <c r="AI10" s="60"/>
    </row>
    <row r="11" spans="1:35">
      <c r="A11" s="17" t="s">
        <v>84</v>
      </c>
      <c r="B11" s="23" t="s">
        <v>82</v>
      </c>
      <c r="C11" s="23" t="s">
        <v>83</v>
      </c>
      <c r="D11" s="18" t="s">
        <v>122</v>
      </c>
      <c r="E11" s="18">
        <v>13</v>
      </c>
      <c r="F11" s="18" t="s">
        <v>32</v>
      </c>
      <c r="G11" s="18" t="s">
        <v>33</v>
      </c>
      <c r="H11" s="18" t="s">
        <v>118</v>
      </c>
      <c r="I11" s="18" t="s">
        <v>121</v>
      </c>
      <c r="J11" s="19">
        <v>185660</v>
      </c>
      <c r="K11" s="20">
        <v>13</v>
      </c>
      <c r="L11" s="19">
        <v>48272</v>
      </c>
      <c r="M11" s="19">
        <v>39917</v>
      </c>
      <c r="N11" s="19">
        <v>133182</v>
      </c>
      <c r="O11" s="19">
        <v>64981</v>
      </c>
      <c r="P11" s="19">
        <v>25992</v>
      </c>
      <c r="Q11" s="19">
        <v>51878</v>
      </c>
      <c r="R11" s="19">
        <v>25962</v>
      </c>
      <c r="S11" s="19">
        <v>9873</v>
      </c>
      <c r="T11" s="19">
        <v>37438</v>
      </c>
      <c r="U11" s="19">
        <v>0</v>
      </c>
      <c r="V11" s="19"/>
      <c r="W11" s="19">
        <v>0</v>
      </c>
      <c r="X11" s="19">
        <v>0</v>
      </c>
      <c r="Y11" s="19"/>
      <c r="Z11" s="19">
        <v>329168</v>
      </c>
      <c r="AA11" s="19"/>
      <c r="AB11" s="19">
        <v>0</v>
      </c>
      <c r="AC11" s="21"/>
      <c r="AD11" s="21"/>
      <c r="AE11" s="19"/>
      <c r="AF11" s="19">
        <f t="shared" si="0"/>
        <v>952323</v>
      </c>
      <c r="AG11" s="40">
        <v>30682</v>
      </c>
      <c r="AH11" s="18" t="s">
        <v>136</v>
      </c>
      <c r="AI11" s="60"/>
    </row>
    <row r="12" spans="1:35">
      <c r="A12" s="17" t="s">
        <v>87</v>
      </c>
      <c r="B12" s="23" t="s">
        <v>85</v>
      </c>
      <c r="C12" s="23" t="s">
        <v>86</v>
      </c>
      <c r="D12" s="18" t="s">
        <v>34</v>
      </c>
      <c r="E12" s="18">
        <v>14</v>
      </c>
      <c r="F12" s="18" t="s">
        <v>34</v>
      </c>
      <c r="G12" s="18" t="s">
        <v>35</v>
      </c>
      <c r="H12" s="18" t="s">
        <v>118</v>
      </c>
      <c r="I12" s="18" t="s">
        <v>121</v>
      </c>
      <c r="J12" s="19">
        <v>171931</v>
      </c>
      <c r="K12" s="20">
        <v>15</v>
      </c>
      <c r="L12" s="19">
        <v>51579</v>
      </c>
      <c r="M12" s="19">
        <v>36965</v>
      </c>
      <c r="N12" s="19">
        <v>100603</v>
      </c>
      <c r="O12" s="19">
        <v>60176</v>
      </c>
      <c r="P12" s="19">
        <v>24070</v>
      </c>
      <c r="Q12" s="19">
        <v>51464</v>
      </c>
      <c r="R12" s="19">
        <v>19574</v>
      </c>
      <c r="S12" s="19">
        <v>7301</v>
      </c>
      <c r="T12" s="19">
        <v>37438</v>
      </c>
      <c r="U12" s="19">
        <v>0</v>
      </c>
      <c r="V12" s="19"/>
      <c r="W12" s="19">
        <v>0</v>
      </c>
      <c r="X12" s="19">
        <v>0</v>
      </c>
      <c r="Y12" s="19"/>
      <c r="Z12" s="19">
        <v>329168</v>
      </c>
      <c r="AA12" s="19">
        <v>25109</v>
      </c>
      <c r="AB12" s="19">
        <v>0</v>
      </c>
      <c r="AC12" s="21"/>
      <c r="AD12" s="21"/>
      <c r="AE12" s="19"/>
      <c r="AF12" s="19">
        <f t="shared" si="0"/>
        <v>915378</v>
      </c>
      <c r="AG12" s="40">
        <v>29221</v>
      </c>
      <c r="AH12" s="18" t="s">
        <v>136</v>
      </c>
      <c r="AI12" s="60"/>
    </row>
    <row r="13" spans="1:35">
      <c r="A13" s="17" t="s">
        <v>90</v>
      </c>
      <c r="B13" s="23" t="s">
        <v>88</v>
      </c>
      <c r="C13" s="23" t="s">
        <v>89</v>
      </c>
      <c r="D13" s="18" t="s">
        <v>80</v>
      </c>
      <c r="E13" s="18">
        <v>15</v>
      </c>
      <c r="F13" s="18" t="s">
        <v>34</v>
      </c>
      <c r="G13" s="18" t="s">
        <v>36</v>
      </c>
      <c r="H13" s="18" t="s">
        <v>118</v>
      </c>
      <c r="I13" s="18" t="s">
        <v>121</v>
      </c>
      <c r="J13" s="19">
        <v>159305</v>
      </c>
      <c r="K13" s="20">
        <v>11</v>
      </c>
      <c r="L13" s="19">
        <v>35047</v>
      </c>
      <c r="M13" s="19">
        <v>34251</v>
      </c>
      <c r="N13" s="19">
        <v>80806</v>
      </c>
      <c r="O13" s="19">
        <v>55757</v>
      </c>
      <c r="P13" s="19">
        <v>22303</v>
      </c>
      <c r="Q13" s="19">
        <v>44318</v>
      </c>
      <c r="R13" s="19">
        <v>15180</v>
      </c>
      <c r="S13" s="19">
        <v>5711</v>
      </c>
      <c r="T13" s="19">
        <v>37438</v>
      </c>
      <c r="U13" s="19">
        <v>10088</v>
      </c>
      <c r="V13" s="19"/>
      <c r="W13" s="19">
        <v>0</v>
      </c>
      <c r="X13" s="19">
        <v>0</v>
      </c>
      <c r="Y13" s="19"/>
      <c r="Z13" s="19">
        <v>329168</v>
      </c>
      <c r="AA13" s="19">
        <v>25109</v>
      </c>
      <c r="AB13" s="19">
        <v>0</v>
      </c>
      <c r="AC13" s="21">
        <v>23</v>
      </c>
      <c r="AD13" s="21">
        <v>5</v>
      </c>
      <c r="AE13" s="19">
        <v>45811</v>
      </c>
      <c r="AF13" s="19">
        <f>J13+L13+M13+N13+O13+P13+Q13+R13+S13+T13+U13+W13+X13+Y13+Z13+AE13+AB13+AA13</f>
        <v>900292</v>
      </c>
      <c r="AG13" s="40">
        <v>32082</v>
      </c>
      <c r="AH13" s="18" t="s">
        <v>136</v>
      </c>
      <c r="AI13" s="60"/>
    </row>
    <row r="14" spans="1:35">
      <c r="A14" s="17" t="s">
        <v>109</v>
      </c>
      <c r="B14" s="23" t="s">
        <v>78</v>
      </c>
      <c r="C14" s="23" t="s">
        <v>79</v>
      </c>
      <c r="D14" s="18" t="s">
        <v>122</v>
      </c>
      <c r="E14" s="18">
        <v>16</v>
      </c>
      <c r="F14" s="18" t="s">
        <v>34</v>
      </c>
      <c r="G14" s="18" t="s">
        <v>37</v>
      </c>
      <c r="H14" s="18" t="s">
        <v>118</v>
      </c>
      <c r="I14" s="18" t="s">
        <v>121</v>
      </c>
      <c r="J14" s="19">
        <v>146855</v>
      </c>
      <c r="K14" s="22">
        <v>9</v>
      </c>
      <c r="L14" s="19">
        <v>26434</v>
      </c>
      <c r="M14" s="19">
        <v>31574</v>
      </c>
      <c r="N14" s="19">
        <v>79362</v>
      </c>
      <c r="O14" s="19">
        <v>51399</v>
      </c>
      <c r="P14" s="19">
        <v>20560</v>
      </c>
      <c r="Q14" s="19">
        <v>46693</v>
      </c>
      <c r="R14" s="19">
        <v>14787</v>
      </c>
      <c r="S14" s="19">
        <v>5548</v>
      </c>
      <c r="T14" s="19">
        <v>37438</v>
      </c>
      <c r="U14" s="19">
        <v>0</v>
      </c>
      <c r="V14" s="19">
        <v>1549</v>
      </c>
      <c r="W14" s="19">
        <v>0</v>
      </c>
      <c r="X14" s="19">
        <v>0</v>
      </c>
      <c r="Y14" s="19"/>
      <c r="Z14" s="19">
        <v>329168</v>
      </c>
      <c r="AA14" s="19">
        <v>25109</v>
      </c>
      <c r="AB14" s="19">
        <v>0</v>
      </c>
      <c r="AC14" s="21">
        <v>18</v>
      </c>
      <c r="AD14" s="21">
        <v>8</v>
      </c>
      <c r="AE14" s="19">
        <v>41076</v>
      </c>
      <c r="AF14" s="19">
        <f t="shared" ref="AF14:AF19" si="1">J14+L14+M14+N14+O14+P14+Q14+R14+S14+T14+U14+W14+X14+Y14+Z14+AE14+AB14+AA14+V14</f>
        <v>857552</v>
      </c>
      <c r="AG14" s="40">
        <v>33970</v>
      </c>
      <c r="AH14" s="18" t="s">
        <v>136</v>
      </c>
      <c r="AI14" s="60"/>
    </row>
    <row r="15" spans="1:35">
      <c r="A15" s="17" t="s">
        <v>110</v>
      </c>
      <c r="B15" s="23" t="s">
        <v>91</v>
      </c>
      <c r="C15" s="23" t="s">
        <v>92</v>
      </c>
      <c r="D15" s="18"/>
      <c r="E15" s="18">
        <v>17</v>
      </c>
      <c r="F15" s="18" t="s">
        <v>34</v>
      </c>
      <c r="G15" s="18" t="s">
        <v>35</v>
      </c>
      <c r="H15" s="18" t="s">
        <v>118</v>
      </c>
      <c r="I15" s="18" t="s">
        <v>121</v>
      </c>
      <c r="J15" s="19">
        <v>136223</v>
      </c>
      <c r="K15" s="22">
        <v>10</v>
      </c>
      <c r="L15" s="19">
        <v>27245</v>
      </c>
      <c r="M15" s="19">
        <v>29288</v>
      </c>
      <c r="N15" s="19">
        <v>61361</v>
      </c>
      <c r="O15" s="19">
        <v>47678</v>
      </c>
      <c r="P15" s="19">
        <v>19071</v>
      </c>
      <c r="Q15" s="19">
        <v>43439</v>
      </c>
      <c r="R15" s="19">
        <v>10655</v>
      </c>
      <c r="S15" s="19">
        <v>3977</v>
      </c>
      <c r="T15" s="19">
        <v>37438</v>
      </c>
      <c r="U15" s="19">
        <v>0</v>
      </c>
      <c r="V15" s="19">
        <v>6196</v>
      </c>
      <c r="W15" s="19">
        <v>0</v>
      </c>
      <c r="X15" s="19">
        <v>0</v>
      </c>
      <c r="Y15" s="19"/>
      <c r="Z15" s="19">
        <v>329168</v>
      </c>
      <c r="AA15" s="19">
        <v>75327</v>
      </c>
      <c r="AB15" s="19">
        <v>0</v>
      </c>
      <c r="AC15" s="21"/>
      <c r="AD15" s="21"/>
      <c r="AE15" s="19"/>
      <c r="AF15" s="19">
        <f t="shared" si="1"/>
        <v>827066</v>
      </c>
      <c r="AG15" s="40">
        <v>32874</v>
      </c>
      <c r="AH15" s="18" t="s">
        <v>136</v>
      </c>
      <c r="AI15" s="60"/>
    </row>
    <row r="16" spans="1:35">
      <c r="A16" s="17" t="s">
        <v>97</v>
      </c>
      <c r="B16" s="23" t="s">
        <v>93</v>
      </c>
      <c r="C16" s="23" t="s">
        <v>57</v>
      </c>
      <c r="D16" s="18"/>
      <c r="E16" s="18">
        <v>17</v>
      </c>
      <c r="F16" s="18" t="s">
        <v>40</v>
      </c>
      <c r="G16" s="18" t="s">
        <v>41</v>
      </c>
      <c r="H16" s="18" t="s">
        <v>118</v>
      </c>
      <c r="I16" s="18" t="s">
        <v>121</v>
      </c>
      <c r="J16" s="19">
        <v>136223</v>
      </c>
      <c r="K16" s="22">
        <v>12</v>
      </c>
      <c r="L16" s="19">
        <v>32694</v>
      </c>
      <c r="M16" s="19">
        <v>29288</v>
      </c>
      <c r="N16" s="19">
        <v>61361</v>
      </c>
      <c r="O16" s="19">
        <v>47678</v>
      </c>
      <c r="P16" s="19">
        <v>19071</v>
      </c>
      <c r="Q16" s="19">
        <v>43439</v>
      </c>
      <c r="R16" s="19">
        <v>10655</v>
      </c>
      <c r="S16" s="19">
        <v>3977</v>
      </c>
      <c r="T16" s="19">
        <v>37438</v>
      </c>
      <c r="U16" s="19">
        <v>0</v>
      </c>
      <c r="V16" s="19">
        <v>4647</v>
      </c>
      <c r="W16" s="19">
        <v>0</v>
      </c>
      <c r="X16" s="19">
        <v>0</v>
      </c>
      <c r="Y16" s="19"/>
      <c r="Z16" s="19">
        <v>329168</v>
      </c>
      <c r="AA16" s="19">
        <v>50218</v>
      </c>
      <c r="AB16" s="19">
        <v>0</v>
      </c>
      <c r="AC16" s="21"/>
      <c r="AD16" s="21"/>
      <c r="AE16" s="19"/>
      <c r="AF16" s="19">
        <f t="shared" si="1"/>
        <v>805857</v>
      </c>
      <c r="AG16" s="40">
        <v>31413</v>
      </c>
      <c r="AH16" s="18" t="s">
        <v>136</v>
      </c>
      <c r="AI16" s="60"/>
    </row>
    <row r="17" spans="1:35">
      <c r="A17" s="17" t="s">
        <v>98</v>
      </c>
      <c r="B17" s="23" t="s">
        <v>95</v>
      </c>
      <c r="C17" s="23" t="s">
        <v>96</v>
      </c>
      <c r="D17" s="18"/>
      <c r="E17" s="18">
        <v>17</v>
      </c>
      <c r="F17" s="18" t="s">
        <v>40</v>
      </c>
      <c r="G17" s="18" t="s">
        <v>41</v>
      </c>
      <c r="H17" s="18" t="s">
        <v>118</v>
      </c>
      <c r="I17" s="18" t="s">
        <v>121</v>
      </c>
      <c r="J17" s="19">
        <v>136223</v>
      </c>
      <c r="K17" s="22">
        <v>8</v>
      </c>
      <c r="L17" s="19">
        <v>21796</v>
      </c>
      <c r="M17" s="19">
        <v>29288</v>
      </c>
      <c r="N17" s="19">
        <v>61361</v>
      </c>
      <c r="O17" s="19">
        <v>47678</v>
      </c>
      <c r="P17" s="19">
        <v>19071</v>
      </c>
      <c r="Q17" s="19">
        <v>43439</v>
      </c>
      <c r="R17" s="19">
        <v>10655</v>
      </c>
      <c r="S17" s="19">
        <v>3977</v>
      </c>
      <c r="T17" s="19">
        <v>37438</v>
      </c>
      <c r="U17" s="19">
        <v>0</v>
      </c>
      <c r="V17" s="19">
        <v>6196</v>
      </c>
      <c r="W17" s="19">
        <v>0</v>
      </c>
      <c r="X17" s="19">
        <v>0</v>
      </c>
      <c r="Y17" s="19"/>
      <c r="Z17" s="19">
        <v>329168</v>
      </c>
      <c r="AA17" s="19">
        <v>50218</v>
      </c>
      <c r="AB17" s="19">
        <v>0</v>
      </c>
      <c r="AC17" s="21">
        <v>46</v>
      </c>
      <c r="AD17" s="21">
        <v>87</v>
      </c>
      <c r="AE17" s="19">
        <v>195504</v>
      </c>
      <c r="AF17" s="19">
        <f t="shared" si="1"/>
        <v>992012</v>
      </c>
      <c r="AG17" s="40">
        <v>31048</v>
      </c>
      <c r="AH17" s="18" t="s">
        <v>136</v>
      </c>
      <c r="AI17" s="60"/>
    </row>
    <row r="18" spans="1:35">
      <c r="A18" s="17" t="s">
        <v>100</v>
      </c>
      <c r="B18" s="23" t="s">
        <v>99</v>
      </c>
      <c r="C18" s="23" t="s">
        <v>96</v>
      </c>
      <c r="D18" s="18"/>
      <c r="E18" s="18">
        <v>17</v>
      </c>
      <c r="F18" s="18" t="s">
        <v>40</v>
      </c>
      <c r="G18" s="18" t="s">
        <v>41</v>
      </c>
      <c r="H18" s="18" t="s">
        <v>118</v>
      </c>
      <c r="I18" s="18" t="s">
        <v>121</v>
      </c>
      <c r="J18" s="19">
        <v>136223</v>
      </c>
      <c r="K18" s="22">
        <v>9</v>
      </c>
      <c r="L18" s="19">
        <v>24520</v>
      </c>
      <c r="M18" s="19">
        <v>29288</v>
      </c>
      <c r="N18" s="19">
        <v>61361</v>
      </c>
      <c r="O18" s="19">
        <v>47678</v>
      </c>
      <c r="P18" s="19">
        <v>19071</v>
      </c>
      <c r="Q18" s="19">
        <v>43439</v>
      </c>
      <c r="R18" s="19">
        <v>10655</v>
      </c>
      <c r="S18" s="19">
        <v>3977</v>
      </c>
      <c r="T18" s="19">
        <v>37438</v>
      </c>
      <c r="U18" s="19">
        <v>0</v>
      </c>
      <c r="V18" s="19">
        <v>6196</v>
      </c>
      <c r="W18" s="19">
        <v>0</v>
      </c>
      <c r="X18" s="19">
        <v>0</v>
      </c>
      <c r="Y18" s="19"/>
      <c r="Z18" s="19">
        <v>329168</v>
      </c>
      <c r="AA18" s="19">
        <v>100436</v>
      </c>
      <c r="AB18" s="19">
        <v>0</v>
      </c>
      <c r="AC18" s="21"/>
      <c r="AD18" s="21"/>
      <c r="AE18" s="19"/>
      <c r="AF18" s="19">
        <f t="shared" si="1"/>
        <v>849450</v>
      </c>
      <c r="AG18" s="40">
        <v>33725</v>
      </c>
      <c r="AH18" s="18" t="s">
        <v>136</v>
      </c>
      <c r="AI18" s="60"/>
    </row>
    <row r="19" spans="1:35" ht="15.75" thickBot="1">
      <c r="A19" s="24" t="s">
        <v>111</v>
      </c>
      <c r="B19" s="25" t="s">
        <v>101</v>
      </c>
      <c r="C19" s="25" t="s">
        <v>102</v>
      </c>
      <c r="D19" s="28"/>
      <c r="E19" s="28">
        <v>18</v>
      </c>
      <c r="F19" s="28" t="s">
        <v>40</v>
      </c>
      <c r="G19" s="28" t="s">
        <v>41</v>
      </c>
      <c r="H19" s="28" t="s">
        <v>118</v>
      </c>
      <c r="I19" s="28" t="s">
        <v>121</v>
      </c>
      <c r="J19" s="26">
        <v>126116</v>
      </c>
      <c r="K19" s="77">
        <v>8</v>
      </c>
      <c r="L19" s="26">
        <v>20179</v>
      </c>
      <c r="M19" s="26">
        <v>27115</v>
      </c>
      <c r="N19" s="26">
        <v>59422</v>
      </c>
      <c r="O19" s="26">
        <v>44141</v>
      </c>
      <c r="P19" s="26">
        <v>17656</v>
      </c>
      <c r="Q19" s="26">
        <v>43439</v>
      </c>
      <c r="R19" s="26">
        <v>9743</v>
      </c>
      <c r="S19" s="26">
        <v>3600</v>
      </c>
      <c r="T19" s="26">
        <v>37438</v>
      </c>
      <c r="U19" s="26">
        <v>0</v>
      </c>
      <c r="V19" s="26">
        <v>4647</v>
      </c>
      <c r="W19" s="26">
        <v>0</v>
      </c>
      <c r="X19" s="26">
        <v>0</v>
      </c>
      <c r="Y19" s="26"/>
      <c r="Z19" s="26">
        <v>329168</v>
      </c>
      <c r="AA19" s="26">
        <v>50218</v>
      </c>
      <c r="AB19" s="26">
        <v>0</v>
      </c>
      <c r="AC19" s="78"/>
      <c r="AD19" s="78"/>
      <c r="AE19" s="26"/>
      <c r="AF19" s="26">
        <f t="shared" si="1"/>
        <v>772882</v>
      </c>
      <c r="AG19" s="79">
        <v>34700</v>
      </c>
      <c r="AH19" s="28" t="s">
        <v>136</v>
      </c>
      <c r="AI19" s="36"/>
    </row>
    <row r="24" spans="1:35" ht="16.5" thickBot="1">
      <c r="A24" s="465" t="s">
        <v>138</v>
      </c>
      <c r="B24" s="466"/>
      <c r="C24" s="466"/>
      <c r="D24" s="466"/>
      <c r="E24" s="466"/>
      <c r="F24" s="466"/>
      <c r="G24" s="466"/>
      <c r="H24" s="466"/>
      <c r="I24" s="466"/>
      <c r="J24" s="466"/>
      <c r="K24" s="466"/>
      <c r="L24" s="466"/>
      <c r="M24" s="466"/>
      <c r="N24" s="466"/>
      <c r="O24" s="466"/>
      <c r="P24" s="466"/>
      <c r="Q24" s="466"/>
      <c r="R24" s="466"/>
      <c r="S24" s="466"/>
      <c r="T24" s="466"/>
      <c r="U24" s="466"/>
      <c r="V24" s="466"/>
      <c r="W24" s="466"/>
      <c r="X24" s="466"/>
      <c r="Y24" s="466"/>
      <c r="Z24" s="466"/>
      <c r="AA24" s="466"/>
      <c r="AB24" s="466"/>
      <c r="AC24" s="466"/>
      <c r="AD24" s="466"/>
      <c r="AE24" s="466"/>
      <c r="AF24" s="466"/>
      <c r="AG24" s="466"/>
      <c r="AH24" s="466"/>
      <c r="AI24" s="467"/>
    </row>
    <row r="25" spans="1:35" ht="15.75" thickBot="1">
      <c r="A25" s="32" t="s">
        <v>0</v>
      </c>
      <c r="B25" s="32" t="s">
        <v>49</v>
      </c>
      <c r="C25" s="37" t="s">
        <v>49</v>
      </c>
      <c r="D25" s="37" t="s">
        <v>52</v>
      </c>
      <c r="E25" s="32" t="s">
        <v>1</v>
      </c>
      <c r="F25" s="32" t="s">
        <v>2</v>
      </c>
      <c r="G25" s="32" t="s">
        <v>116</v>
      </c>
      <c r="H25" s="32" t="s">
        <v>117</v>
      </c>
      <c r="I25" s="32" t="s">
        <v>119</v>
      </c>
      <c r="J25" s="32" t="s">
        <v>46</v>
      </c>
      <c r="K25" s="463" t="s">
        <v>3</v>
      </c>
      <c r="L25" s="463"/>
      <c r="M25" s="32" t="s">
        <v>6</v>
      </c>
      <c r="N25" s="32" t="s">
        <v>7</v>
      </c>
      <c r="O25" s="32" t="s">
        <v>8</v>
      </c>
      <c r="P25" s="32" t="s">
        <v>9</v>
      </c>
      <c r="Q25" s="32" t="s">
        <v>10</v>
      </c>
      <c r="R25" s="32" t="s">
        <v>11</v>
      </c>
      <c r="S25" s="32" t="s">
        <v>12</v>
      </c>
      <c r="T25" s="32" t="s">
        <v>133</v>
      </c>
      <c r="U25" s="69" t="s">
        <v>20</v>
      </c>
      <c r="V25" s="32" t="s">
        <v>38</v>
      </c>
      <c r="W25" s="71" t="s">
        <v>14</v>
      </c>
      <c r="X25" s="71" t="s">
        <v>15</v>
      </c>
      <c r="Y25" s="32" t="s">
        <v>16</v>
      </c>
      <c r="Z25" s="32" t="s">
        <v>130</v>
      </c>
      <c r="AA25" s="32" t="s">
        <v>131</v>
      </c>
      <c r="AB25" s="32" t="s">
        <v>48</v>
      </c>
      <c r="AC25" s="463" t="s">
        <v>17</v>
      </c>
      <c r="AD25" s="463"/>
      <c r="AE25" s="463"/>
      <c r="AF25" s="56" t="s">
        <v>18</v>
      </c>
      <c r="AG25" s="37" t="s">
        <v>124</v>
      </c>
      <c r="AH25" s="37" t="s">
        <v>126</v>
      </c>
      <c r="AI25" s="57" t="s">
        <v>135</v>
      </c>
    </row>
    <row r="26" spans="1:35" ht="15.75" thickBot="1">
      <c r="A26" s="64"/>
      <c r="B26" s="65" t="s">
        <v>50</v>
      </c>
      <c r="C26" s="38" t="s">
        <v>51</v>
      </c>
      <c r="D26" s="38"/>
      <c r="E26" s="64"/>
      <c r="F26" s="64"/>
      <c r="G26" s="64"/>
      <c r="H26" s="64"/>
      <c r="I26" s="64" t="s">
        <v>120</v>
      </c>
      <c r="J26" s="65" t="s">
        <v>47</v>
      </c>
      <c r="K26" s="66" t="s">
        <v>4</v>
      </c>
      <c r="L26" s="68" t="s">
        <v>5</v>
      </c>
      <c r="M26" s="64"/>
      <c r="N26" s="64"/>
      <c r="O26" s="64"/>
      <c r="P26" s="64"/>
      <c r="Q26" s="64"/>
      <c r="R26" s="64"/>
      <c r="S26" s="64"/>
      <c r="T26" s="64"/>
      <c r="U26" s="70" t="s">
        <v>21</v>
      </c>
      <c r="V26" s="65" t="s">
        <v>39</v>
      </c>
      <c r="W26" s="64"/>
      <c r="X26" s="72">
        <v>19803</v>
      </c>
      <c r="Y26" s="72">
        <v>19803</v>
      </c>
      <c r="Z26" s="72" t="s">
        <v>129</v>
      </c>
      <c r="AA26" s="65" t="s">
        <v>132</v>
      </c>
      <c r="AB26" s="65" t="s">
        <v>123</v>
      </c>
      <c r="AC26" s="76">
        <v>0.25</v>
      </c>
      <c r="AD26" s="75">
        <v>0.5</v>
      </c>
      <c r="AE26" s="67" t="s">
        <v>5</v>
      </c>
      <c r="AF26" s="73"/>
      <c r="AG26" s="38" t="s">
        <v>125</v>
      </c>
      <c r="AH26" s="38" t="s">
        <v>127</v>
      </c>
      <c r="AI26" s="74"/>
    </row>
    <row r="27" spans="1:35">
      <c r="A27" s="12" t="s">
        <v>112</v>
      </c>
      <c r="B27" s="29" t="s">
        <v>103</v>
      </c>
      <c r="C27" s="29" t="s">
        <v>104</v>
      </c>
      <c r="D27" s="13" t="s">
        <v>66</v>
      </c>
      <c r="E27" s="13">
        <v>13</v>
      </c>
      <c r="F27" s="13" t="s">
        <v>32</v>
      </c>
      <c r="G27" s="13" t="s">
        <v>42</v>
      </c>
      <c r="H27" s="13" t="s">
        <v>118</v>
      </c>
      <c r="I27" s="13" t="s">
        <v>121</v>
      </c>
      <c r="J27" s="14">
        <v>185660</v>
      </c>
      <c r="K27" s="82">
        <v>1</v>
      </c>
      <c r="L27" s="14">
        <v>3713</v>
      </c>
      <c r="M27" s="14">
        <v>39917</v>
      </c>
      <c r="N27" s="14">
        <v>133182</v>
      </c>
      <c r="O27" s="14">
        <v>64981</v>
      </c>
      <c r="P27" s="14">
        <v>25992</v>
      </c>
      <c r="Q27" s="14">
        <v>51878</v>
      </c>
      <c r="R27" s="14">
        <v>25962</v>
      </c>
      <c r="S27" s="14">
        <v>9873</v>
      </c>
      <c r="T27" s="14">
        <v>37438</v>
      </c>
      <c r="U27" s="14">
        <v>0</v>
      </c>
      <c r="V27" s="14">
        <v>0</v>
      </c>
      <c r="W27" s="14"/>
      <c r="X27" s="14"/>
      <c r="Y27" s="14"/>
      <c r="Z27" s="14">
        <v>329168</v>
      </c>
      <c r="AA27" s="14"/>
      <c r="AB27" s="29">
        <v>0</v>
      </c>
      <c r="AC27" s="13"/>
      <c r="AD27" s="13"/>
      <c r="AE27" s="14"/>
      <c r="AF27" s="14">
        <f t="shared" ref="AF27:AF29" si="2">J27+L27+M27+N27+O27+P27+Q27+R27+S27+T27+U27+W27+X27+Y27+Z27+AE27+AB27+AA27</f>
        <v>907764</v>
      </c>
      <c r="AG27" s="49">
        <v>39815</v>
      </c>
      <c r="AH27" s="49">
        <v>40908</v>
      </c>
      <c r="AI27" s="61"/>
    </row>
    <row r="28" spans="1:35">
      <c r="A28" s="17" t="s">
        <v>113</v>
      </c>
      <c r="B28" s="23" t="s">
        <v>58</v>
      </c>
      <c r="C28" s="23" t="s">
        <v>105</v>
      </c>
      <c r="D28" s="18" t="s">
        <v>106</v>
      </c>
      <c r="E28" s="18">
        <v>13</v>
      </c>
      <c r="F28" s="18" t="s">
        <v>32</v>
      </c>
      <c r="G28" s="18" t="s">
        <v>33</v>
      </c>
      <c r="H28" s="18" t="s">
        <v>118</v>
      </c>
      <c r="I28" s="18" t="s">
        <v>121</v>
      </c>
      <c r="J28" s="19">
        <v>185660</v>
      </c>
      <c r="K28" s="22">
        <v>1</v>
      </c>
      <c r="L28" s="19">
        <v>3713</v>
      </c>
      <c r="M28" s="19">
        <v>39917</v>
      </c>
      <c r="N28" s="19">
        <v>133182</v>
      </c>
      <c r="O28" s="19">
        <v>64981</v>
      </c>
      <c r="P28" s="19">
        <v>25992</v>
      </c>
      <c r="Q28" s="19">
        <v>51878</v>
      </c>
      <c r="R28" s="19">
        <v>25962</v>
      </c>
      <c r="S28" s="19">
        <v>9873</v>
      </c>
      <c r="T28" s="19">
        <v>37438</v>
      </c>
      <c r="U28" s="19">
        <v>0</v>
      </c>
      <c r="V28" s="19">
        <v>0</v>
      </c>
      <c r="W28" s="19">
        <v>0</v>
      </c>
      <c r="X28" s="19">
        <v>0</v>
      </c>
      <c r="Y28" s="19"/>
      <c r="Z28" s="19">
        <v>329168</v>
      </c>
      <c r="AA28" s="19">
        <v>75327</v>
      </c>
      <c r="AB28" s="23">
        <v>0</v>
      </c>
      <c r="AC28" s="18"/>
      <c r="AD28" s="18"/>
      <c r="AE28" s="19"/>
      <c r="AF28" s="19">
        <f>J28+L28+M28+N28+O28+P28+Q28+R28+S28+T28+U28+W28+X28+Y28+Z28+AE28+AB28+AA28+V30</f>
        <v>989287</v>
      </c>
      <c r="AG28" s="40">
        <v>39797</v>
      </c>
      <c r="AH28" s="40">
        <v>40908</v>
      </c>
      <c r="AI28" s="60"/>
    </row>
    <row r="29" spans="1:35">
      <c r="A29" s="17" t="s">
        <v>114</v>
      </c>
      <c r="B29" s="23" t="s">
        <v>76</v>
      </c>
      <c r="C29" s="23" t="s">
        <v>83</v>
      </c>
      <c r="D29" s="18"/>
      <c r="E29" s="18">
        <v>15</v>
      </c>
      <c r="F29" s="18" t="s">
        <v>34</v>
      </c>
      <c r="G29" s="18" t="s">
        <v>43</v>
      </c>
      <c r="H29" s="18" t="s">
        <v>118</v>
      </c>
      <c r="I29" s="18" t="s">
        <v>121</v>
      </c>
      <c r="J29" s="19">
        <v>159305</v>
      </c>
      <c r="K29" s="22">
        <v>2</v>
      </c>
      <c r="L29" s="19">
        <v>6372</v>
      </c>
      <c r="M29" s="19">
        <v>34251</v>
      </c>
      <c r="N29" s="19">
        <v>80806</v>
      </c>
      <c r="O29" s="19">
        <v>55757</v>
      </c>
      <c r="P29" s="19">
        <v>22303</v>
      </c>
      <c r="Q29" s="19">
        <v>44318</v>
      </c>
      <c r="R29" s="19">
        <v>15180</v>
      </c>
      <c r="S29" s="19">
        <v>5711</v>
      </c>
      <c r="T29" s="19">
        <v>37438</v>
      </c>
      <c r="U29" s="19">
        <v>0</v>
      </c>
      <c r="V29" s="19">
        <v>0</v>
      </c>
      <c r="W29" s="19">
        <v>0</v>
      </c>
      <c r="X29" s="19">
        <v>0</v>
      </c>
      <c r="Y29" s="19"/>
      <c r="Z29" s="19">
        <v>329168</v>
      </c>
      <c r="AA29" s="19"/>
      <c r="AB29" s="19">
        <v>0</v>
      </c>
      <c r="AC29" s="18">
        <v>39</v>
      </c>
      <c r="AD29" s="18">
        <v>1</v>
      </c>
      <c r="AE29" s="19">
        <v>63503</v>
      </c>
      <c r="AF29" s="19">
        <f t="shared" si="2"/>
        <v>854112</v>
      </c>
      <c r="AG29" s="40">
        <v>37987</v>
      </c>
      <c r="AH29" s="40">
        <v>40908</v>
      </c>
      <c r="AI29" s="60"/>
    </row>
    <row r="30" spans="1:35" ht="15.75" thickBot="1">
      <c r="A30" s="24" t="s">
        <v>115</v>
      </c>
      <c r="B30" s="25" t="s">
        <v>107</v>
      </c>
      <c r="C30" s="25" t="s">
        <v>108</v>
      </c>
      <c r="D30" s="28"/>
      <c r="E30" s="28">
        <v>15</v>
      </c>
      <c r="F30" s="28" t="s">
        <v>44</v>
      </c>
      <c r="G30" s="28" t="s">
        <v>45</v>
      </c>
      <c r="H30" s="28" t="s">
        <v>118</v>
      </c>
      <c r="I30" s="28" t="s">
        <v>121</v>
      </c>
      <c r="J30" s="26">
        <v>159305</v>
      </c>
      <c r="K30" s="77">
        <v>2</v>
      </c>
      <c r="L30" s="26">
        <v>6372</v>
      </c>
      <c r="M30" s="26">
        <v>34251</v>
      </c>
      <c r="N30" s="26">
        <v>80806</v>
      </c>
      <c r="O30" s="26">
        <v>55757</v>
      </c>
      <c r="P30" s="26">
        <v>22303</v>
      </c>
      <c r="Q30" s="26">
        <v>44318</v>
      </c>
      <c r="R30" s="26">
        <v>15180</v>
      </c>
      <c r="S30" s="26">
        <v>5711</v>
      </c>
      <c r="T30" s="26">
        <v>37438</v>
      </c>
      <c r="U30" s="26">
        <v>0</v>
      </c>
      <c r="V30" s="26">
        <v>6196</v>
      </c>
      <c r="W30" s="26">
        <v>0</v>
      </c>
      <c r="X30" s="26">
        <v>0</v>
      </c>
      <c r="Y30" s="26"/>
      <c r="Z30" s="26">
        <v>329168</v>
      </c>
      <c r="AA30" s="26">
        <v>75327</v>
      </c>
      <c r="AB30" s="25">
        <v>0</v>
      </c>
      <c r="AC30" s="28"/>
      <c r="AD30" s="28"/>
      <c r="AE30" s="26"/>
      <c r="AF30" s="26">
        <f>J30+L30+M30+N30+O30+P30+Q30+R30+S30+T30+U30+W30+X30+Y30+Z30+AE30+AB30+AA30+V30</f>
        <v>872132</v>
      </c>
      <c r="AG30" s="79">
        <v>38718</v>
      </c>
      <c r="AH30" s="79">
        <v>40908</v>
      </c>
      <c r="AI30" s="36"/>
    </row>
  </sheetData>
  <mergeCells count="6">
    <mergeCell ref="A1:AH1"/>
    <mergeCell ref="K2:L2"/>
    <mergeCell ref="AC2:AE2"/>
    <mergeCell ref="A24:AI24"/>
    <mergeCell ref="K25:L25"/>
    <mergeCell ref="AC25:AE25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>
  <dimension ref="A1:AO35"/>
  <sheetViews>
    <sheetView workbookViewId="0">
      <selection activeCell="A3" sqref="A3:AO35"/>
    </sheetView>
  </sheetViews>
  <sheetFormatPr baseColWidth="10" defaultRowHeight="15"/>
  <cols>
    <col min="18" max="18" width="17.5703125" customWidth="1"/>
    <col min="19" max="19" width="13.5703125" customWidth="1"/>
  </cols>
  <sheetData>
    <row r="1" spans="1:41" ht="21.75" thickBot="1">
      <c r="A1" s="379"/>
      <c r="B1" s="379"/>
      <c r="C1" s="432">
        <v>41244</v>
      </c>
      <c r="D1" s="433"/>
      <c r="E1" s="434"/>
      <c r="F1" s="383" t="s">
        <v>306</v>
      </c>
      <c r="G1" s="383"/>
      <c r="H1" s="379"/>
    </row>
    <row r="2" spans="1:41" ht="21.75" thickBot="1">
      <c r="A2" s="479" t="s">
        <v>254</v>
      </c>
      <c r="B2" s="464"/>
      <c r="C2" s="464"/>
      <c r="D2" s="464"/>
      <c r="E2" s="464"/>
      <c r="F2" s="464"/>
      <c r="G2" s="464"/>
      <c r="H2" s="464"/>
      <c r="I2" s="464"/>
      <c r="J2" s="464"/>
      <c r="K2" s="464"/>
      <c r="L2" s="464"/>
      <c r="M2" s="464"/>
      <c r="N2" s="464"/>
      <c r="O2" s="464"/>
      <c r="P2" s="464"/>
      <c r="Q2" s="464"/>
      <c r="R2" s="464"/>
      <c r="S2" s="464"/>
      <c r="T2" s="464"/>
      <c r="U2" s="464"/>
      <c r="V2" s="464"/>
      <c r="W2" s="464"/>
      <c r="X2" s="464"/>
      <c r="Y2" s="464"/>
      <c r="Z2" s="464"/>
      <c r="AA2" s="464"/>
      <c r="AB2" s="464"/>
      <c r="AC2" s="464"/>
      <c r="AD2" s="464"/>
      <c r="AE2" s="464"/>
      <c r="AF2" s="464"/>
      <c r="AG2" s="464"/>
      <c r="AH2" s="464"/>
      <c r="AI2" s="464"/>
      <c r="AJ2" s="464"/>
      <c r="AK2" s="464"/>
      <c r="AL2" s="464"/>
      <c r="AM2" s="474"/>
      <c r="AN2" s="464"/>
      <c r="AO2" s="464"/>
    </row>
    <row r="3" spans="1:41">
      <c r="A3" s="143" t="s">
        <v>204</v>
      </c>
      <c r="B3" s="443" t="s">
        <v>49</v>
      </c>
      <c r="C3" s="145" t="s">
        <v>49</v>
      </c>
      <c r="D3" s="146" t="s">
        <v>206</v>
      </c>
      <c r="E3" s="147" t="s">
        <v>205</v>
      </c>
      <c r="F3" s="148" t="s">
        <v>1</v>
      </c>
      <c r="G3" s="148" t="s">
        <v>222</v>
      </c>
      <c r="H3" s="443" t="s">
        <v>232</v>
      </c>
      <c r="I3" s="149" t="s">
        <v>117</v>
      </c>
      <c r="J3" s="149" t="s">
        <v>119</v>
      </c>
      <c r="K3" s="444" t="s">
        <v>46</v>
      </c>
      <c r="L3" s="480" t="s">
        <v>3</v>
      </c>
      <c r="M3" s="481"/>
      <c r="N3" s="148" t="s">
        <v>6</v>
      </c>
      <c r="O3" s="148" t="s">
        <v>7</v>
      </c>
      <c r="P3" s="148" t="s">
        <v>8</v>
      </c>
      <c r="Q3" s="148" t="s">
        <v>9</v>
      </c>
      <c r="R3" s="148" t="s">
        <v>10</v>
      </c>
      <c r="S3" s="443" t="s">
        <v>11</v>
      </c>
      <c r="T3" s="143" t="s">
        <v>12</v>
      </c>
      <c r="U3" s="148" t="s">
        <v>144</v>
      </c>
      <c r="V3" s="153" t="s">
        <v>20</v>
      </c>
      <c r="W3" s="148" t="s">
        <v>38</v>
      </c>
      <c r="X3" s="154" t="s">
        <v>14</v>
      </c>
      <c r="Y3" s="154" t="s">
        <v>15</v>
      </c>
      <c r="Z3" s="154" t="s">
        <v>155</v>
      </c>
      <c r="AA3" s="148" t="s">
        <v>157</v>
      </c>
      <c r="AB3" s="148" t="s">
        <v>282</v>
      </c>
      <c r="AC3" s="148" t="s">
        <v>130</v>
      </c>
      <c r="AD3" s="148" t="s">
        <v>151</v>
      </c>
      <c r="AE3" s="148" t="s">
        <v>298</v>
      </c>
      <c r="AF3" s="148" t="s">
        <v>272</v>
      </c>
      <c r="AG3" s="148" t="s">
        <v>274</v>
      </c>
      <c r="AH3" s="148" t="s">
        <v>159</v>
      </c>
      <c r="AI3" s="148" t="s">
        <v>48</v>
      </c>
      <c r="AJ3" s="480" t="s">
        <v>17</v>
      </c>
      <c r="AK3" s="482"/>
      <c r="AL3" s="482"/>
      <c r="AM3" s="155" t="s">
        <v>18</v>
      </c>
      <c r="AN3" s="156" t="s">
        <v>124</v>
      </c>
      <c r="AO3" s="156" t="s">
        <v>126</v>
      </c>
    </row>
    <row r="4" spans="1:41" ht="15.75" thickBot="1">
      <c r="A4" s="158"/>
      <c r="B4" s="159" t="s">
        <v>50</v>
      </c>
      <c r="C4" s="160" t="s">
        <v>51</v>
      </c>
      <c r="D4" s="232"/>
      <c r="E4" s="162"/>
      <c r="F4" s="163"/>
      <c r="G4" s="164" t="s">
        <v>223</v>
      </c>
      <c r="H4" s="165" t="s">
        <v>233</v>
      </c>
      <c r="I4" s="166"/>
      <c r="J4" s="166" t="s">
        <v>120</v>
      </c>
      <c r="K4" s="167" t="s">
        <v>47</v>
      </c>
      <c r="L4" s="168" t="s">
        <v>4</v>
      </c>
      <c r="M4" s="168" t="s">
        <v>5</v>
      </c>
      <c r="N4" s="163"/>
      <c r="O4" s="163"/>
      <c r="P4" s="163"/>
      <c r="Q4" s="163"/>
      <c r="R4" s="163"/>
      <c r="S4" s="165"/>
      <c r="T4" s="158"/>
      <c r="U4" s="163"/>
      <c r="V4" s="169" t="s">
        <v>21</v>
      </c>
      <c r="W4" s="164" t="s">
        <v>39</v>
      </c>
      <c r="X4" s="163"/>
      <c r="Y4" s="164">
        <v>19803</v>
      </c>
      <c r="Z4" s="164" t="s">
        <v>156</v>
      </c>
      <c r="AA4" s="164" t="s">
        <v>158</v>
      </c>
      <c r="AB4" s="164" t="s">
        <v>283</v>
      </c>
      <c r="AC4" s="164" t="s">
        <v>129</v>
      </c>
      <c r="AD4" s="164"/>
      <c r="AE4" s="164">
        <v>20624</v>
      </c>
      <c r="AF4" s="164"/>
      <c r="AG4" s="164" t="s">
        <v>273</v>
      </c>
      <c r="AH4" s="164" t="s">
        <v>302</v>
      </c>
      <c r="AI4" s="164" t="s">
        <v>123</v>
      </c>
      <c r="AJ4" s="170">
        <v>0.25</v>
      </c>
      <c r="AK4" s="170">
        <v>0.5</v>
      </c>
      <c r="AL4" s="171" t="s">
        <v>5</v>
      </c>
      <c r="AM4" s="166"/>
      <c r="AN4" s="173" t="s">
        <v>125</v>
      </c>
      <c r="AO4" s="173" t="s">
        <v>127</v>
      </c>
    </row>
    <row r="5" spans="1:41">
      <c r="A5" s="12" t="s">
        <v>22</v>
      </c>
      <c r="B5" s="29" t="s">
        <v>53</v>
      </c>
      <c r="C5" s="29" t="s">
        <v>54</v>
      </c>
      <c r="D5" s="400" t="s">
        <v>207</v>
      </c>
      <c r="E5" s="13" t="s">
        <v>165</v>
      </c>
      <c r="F5" s="13">
        <v>6</v>
      </c>
      <c r="G5" s="13" t="s">
        <v>22</v>
      </c>
      <c r="H5" s="13" t="s">
        <v>56</v>
      </c>
      <c r="I5" s="13" t="s">
        <v>118</v>
      </c>
      <c r="J5" s="13" t="s">
        <v>121</v>
      </c>
      <c r="K5" s="14">
        <v>398388</v>
      </c>
      <c r="L5" s="15">
        <v>13</v>
      </c>
      <c r="M5" s="14">
        <v>103581</v>
      </c>
      <c r="N5" s="14">
        <v>85653</v>
      </c>
      <c r="O5" s="14">
        <v>1057886</v>
      </c>
      <c r="P5" s="14">
        <v>139436</v>
      </c>
      <c r="Q5" s="14">
        <v>55774</v>
      </c>
      <c r="R5" s="14">
        <v>15838</v>
      </c>
      <c r="S5" s="14">
        <v>205226</v>
      </c>
      <c r="T5" s="14">
        <v>78207</v>
      </c>
      <c r="U5" s="14">
        <v>0</v>
      </c>
      <c r="V5" s="14">
        <v>0</v>
      </c>
      <c r="W5" s="14"/>
      <c r="X5" s="14">
        <v>0</v>
      </c>
      <c r="Y5" s="14"/>
      <c r="Z5" s="14">
        <v>316652</v>
      </c>
      <c r="AA5" s="14">
        <v>211101</v>
      </c>
      <c r="AB5" s="14">
        <v>0</v>
      </c>
      <c r="AC5" s="14">
        <v>345626</v>
      </c>
      <c r="AD5" s="14">
        <v>0</v>
      </c>
      <c r="AE5" s="14">
        <v>0</v>
      </c>
      <c r="AF5" s="14">
        <v>0</v>
      </c>
      <c r="AG5" s="14">
        <v>0</v>
      </c>
      <c r="AH5" s="14"/>
      <c r="AI5" s="14">
        <v>1456274</v>
      </c>
      <c r="AJ5" s="16"/>
      <c r="AK5" s="16"/>
      <c r="AL5" s="14"/>
      <c r="AM5" s="14">
        <f>K5+M5+N5+O5+P5+Q5+R5+S5+T5+U5+V5+X5+Y5+AA5+AC5+AL5+AI5+AD5+Z5+AE5+AH5</f>
        <v>4469642</v>
      </c>
      <c r="AN5" s="49">
        <v>39788</v>
      </c>
      <c r="AO5" s="39" t="s">
        <v>136</v>
      </c>
    </row>
    <row r="6" spans="1:41">
      <c r="A6" s="17" t="s">
        <v>23</v>
      </c>
      <c r="B6" s="23" t="s">
        <v>57</v>
      </c>
      <c r="C6" s="23" t="s">
        <v>58</v>
      </c>
      <c r="D6" s="401" t="s">
        <v>208</v>
      </c>
      <c r="E6" s="18" t="s">
        <v>166</v>
      </c>
      <c r="F6" s="18">
        <v>8</v>
      </c>
      <c r="G6" s="18" t="s">
        <v>224</v>
      </c>
      <c r="H6" s="18" t="s">
        <v>59</v>
      </c>
      <c r="I6" s="18" t="s">
        <v>118</v>
      </c>
      <c r="J6" s="18" t="s">
        <v>121</v>
      </c>
      <c r="K6" s="19">
        <v>325201</v>
      </c>
      <c r="L6" s="20">
        <v>4</v>
      </c>
      <c r="M6" s="19">
        <v>26016</v>
      </c>
      <c r="N6" s="19">
        <v>69918</v>
      </c>
      <c r="O6" s="19">
        <v>609117</v>
      </c>
      <c r="P6" s="19">
        <v>113820</v>
      </c>
      <c r="Q6" s="19">
        <v>45528</v>
      </c>
      <c r="R6" s="19">
        <v>15838</v>
      </c>
      <c r="S6" s="19">
        <v>107942</v>
      </c>
      <c r="T6" s="19">
        <v>44502</v>
      </c>
      <c r="U6" s="19">
        <v>24983</v>
      </c>
      <c r="V6" s="19">
        <v>0</v>
      </c>
      <c r="W6" s="19"/>
      <c r="X6" s="19">
        <v>280295</v>
      </c>
      <c r="Y6" s="19">
        <v>186864</v>
      </c>
      <c r="Z6" s="19">
        <v>0</v>
      </c>
      <c r="AA6" s="19">
        <v>0</v>
      </c>
      <c r="AB6" s="19">
        <v>0</v>
      </c>
      <c r="AC6" s="19">
        <v>345626</v>
      </c>
      <c r="AD6" s="19">
        <v>23466</v>
      </c>
      <c r="AE6" s="19">
        <v>0</v>
      </c>
      <c r="AF6" s="19">
        <v>0</v>
      </c>
      <c r="AG6" s="19">
        <v>0</v>
      </c>
      <c r="AH6" s="19"/>
      <c r="AI6" s="19">
        <v>0</v>
      </c>
      <c r="AJ6" s="21"/>
      <c r="AK6" s="21"/>
      <c r="AL6" s="19"/>
      <c r="AM6" s="19">
        <f t="shared" ref="AM6:AM14" si="0">K6+M6+N6+O6+P6+Q6+R6+S6+T6+U6+V6+X6+Y6+AA6+AC6+AL6+AI6+AD6+Z6+AE6</f>
        <v>2219116</v>
      </c>
      <c r="AN6" s="40">
        <v>37622</v>
      </c>
      <c r="AO6" s="55" t="s">
        <v>136</v>
      </c>
    </row>
    <row r="7" spans="1:41">
      <c r="A7" s="17" t="s">
        <v>23</v>
      </c>
      <c r="B7" s="23" t="s">
        <v>64</v>
      </c>
      <c r="C7" s="23" t="s">
        <v>65</v>
      </c>
      <c r="D7" s="401" t="s">
        <v>209</v>
      </c>
      <c r="E7" s="18" t="s">
        <v>167</v>
      </c>
      <c r="F7" s="18">
        <v>10</v>
      </c>
      <c r="G7" s="18" t="s">
        <v>26</v>
      </c>
      <c r="H7" s="18" t="s">
        <v>231</v>
      </c>
      <c r="I7" s="18" t="s">
        <v>118</v>
      </c>
      <c r="J7" s="18" t="s">
        <v>121</v>
      </c>
      <c r="K7" s="19">
        <v>276248</v>
      </c>
      <c r="L7" s="20">
        <v>4</v>
      </c>
      <c r="M7" s="19">
        <v>22100</v>
      </c>
      <c r="N7" s="19">
        <v>59393</v>
      </c>
      <c r="O7" s="19">
        <v>353780</v>
      </c>
      <c r="P7" s="19">
        <v>96687</v>
      </c>
      <c r="Q7" s="19">
        <v>38675</v>
      </c>
      <c r="R7" s="19">
        <v>15838</v>
      </c>
      <c r="S7" s="19">
        <v>61503</v>
      </c>
      <c r="T7" s="19">
        <v>25371</v>
      </c>
      <c r="U7" s="19">
        <v>24983</v>
      </c>
      <c r="V7" s="19">
        <v>0</v>
      </c>
      <c r="W7" s="19"/>
      <c r="X7" s="19">
        <v>0</v>
      </c>
      <c r="Y7" s="19">
        <v>0</v>
      </c>
      <c r="Z7" s="19">
        <v>144300</v>
      </c>
      <c r="AA7" s="19">
        <v>96200</v>
      </c>
      <c r="AB7" s="19">
        <v>0</v>
      </c>
      <c r="AC7" s="19">
        <v>345626</v>
      </c>
      <c r="AD7" s="19">
        <v>23466</v>
      </c>
      <c r="AE7" s="19">
        <v>0</v>
      </c>
      <c r="AF7" s="19">
        <v>0</v>
      </c>
      <c r="AG7" s="19">
        <v>0</v>
      </c>
      <c r="AH7" s="19"/>
      <c r="AI7" s="19">
        <v>0</v>
      </c>
      <c r="AJ7" s="21">
        <v>0</v>
      </c>
      <c r="AK7" s="21">
        <v>0</v>
      </c>
      <c r="AL7" s="19">
        <v>0</v>
      </c>
      <c r="AM7" s="19">
        <f t="shared" si="0"/>
        <v>1584170</v>
      </c>
      <c r="AN7" s="40">
        <v>37622</v>
      </c>
      <c r="AO7" s="55" t="s">
        <v>136</v>
      </c>
    </row>
    <row r="8" spans="1:41">
      <c r="A8" s="17" t="s">
        <v>23</v>
      </c>
      <c r="B8" s="23" t="s">
        <v>68</v>
      </c>
      <c r="C8" s="23" t="s">
        <v>69</v>
      </c>
      <c r="D8" s="401" t="s">
        <v>210</v>
      </c>
      <c r="E8" s="18" t="s">
        <v>168</v>
      </c>
      <c r="F8" s="18">
        <v>10</v>
      </c>
      <c r="G8" s="18" t="s">
        <v>27</v>
      </c>
      <c r="H8" s="18" t="s">
        <v>56</v>
      </c>
      <c r="I8" s="18" t="s">
        <v>118</v>
      </c>
      <c r="J8" s="18" t="s">
        <v>121</v>
      </c>
      <c r="K8" s="19">
        <v>276248</v>
      </c>
      <c r="L8" s="20">
        <v>0</v>
      </c>
      <c r="M8" s="19">
        <v>0</v>
      </c>
      <c r="N8" s="19">
        <v>59393</v>
      </c>
      <c r="O8" s="19">
        <v>353780</v>
      </c>
      <c r="P8" s="19">
        <v>96687</v>
      </c>
      <c r="Q8" s="19">
        <v>38675</v>
      </c>
      <c r="R8" s="19">
        <v>15838</v>
      </c>
      <c r="S8" s="19">
        <v>61503</v>
      </c>
      <c r="T8" s="19">
        <v>25371</v>
      </c>
      <c r="U8" s="19">
        <v>24983</v>
      </c>
      <c r="V8" s="19">
        <v>0</v>
      </c>
      <c r="W8" s="19"/>
      <c r="X8" s="19">
        <v>0</v>
      </c>
      <c r="Y8" s="19">
        <v>0</v>
      </c>
      <c r="Z8" s="19">
        <v>144300</v>
      </c>
      <c r="AA8" s="19">
        <v>96200</v>
      </c>
      <c r="AB8" s="19">
        <v>0</v>
      </c>
      <c r="AC8" s="19">
        <v>345626</v>
      </c>
      <c r="AD8" s="19">
        <v>23466</v>
      </c>
      <c r="AE8" s="19">
        <v>0</v>
      </c>
      <c r="AF8" s="19">
        <v>0</v>
      </c>
      <c r="AG8" s="19">
        <v>0</v>
      </c>
      <c r="AH8" s="19"/>
      <c r="AI8" s="19">
        <v>0</v>
      </c>
      <c r="AJ8" s="21">
        <v>26</v>
      </c>
      <c r="AK8" s="21">
        <v>2</v>
      </c>
      <c r="AL8" s="19">
        <v>117716</v>
      </c>
      <c r="AM8" s="19">
        <f t="shared" si="0"/>
        <v>1679786</v>
      </c>
      <c r="AN8" s="40">
        <v>40560</v>
      </c>
      <c r="AO8" s="55" t="s">
        <v>136</v>
      </c>
    </row>
    <row r="9" spans="1:41">
      <c r="A9" s="17" t="s">
        <v>23</v>
      </c>
      <c r="B9" s="23" t="s">
        <v>71</v>
      </c>
      <c r="C9" s="23" t="s">
        <v>72</v>
      </c>
      <c r="D9" s="401" t="s">
        <v>211</v>
      </c>
      <c r="E9" s="18" t="s">
        <v>169</v>
      </c>
      <c r="F9" s="18">
        <v>10</v>
      </c>
      <c r="G9" s="18" t="s">
        <v>28</v>
      </c>
      <c r="H9" s="18" t="s">
        <v>234</v>
      </c>
      <c r="I9" s="18" t="s">
        <v>118</v>
      </c>
      <c r="J9" s="18" t="s">
        <v>121</v>
      </c>
      <c r="K9" s="19">
        <v>276248</v>
      </c>
      <c r="L9" s="20">
        <v>8</v>
      </c>
      <c r="M9" s="19">
        <v>44200</v>
      </c>
      <c r="N9" s="19">
        <v>59393</v>
      </c>
      <c r="O9" s="19">
        <v>353780</v>
      </c>
      <c r="P9" s="19">
        <v>96687</v>
      </c>
      <c r="Q9" s="19">
        <v>38675</v>
      </c>
      <c r="R9" s="19">
        <v>15838</v>
      </c>
      <c r="S9" s="19">
        <v>61503</v>
      </c>
      <c r="T9" s="19">
        <v>25371</v>
      </c>
      <c r="U9" s="19">
        <v>24983</v>
      </c>
      <c r="V9" s="19">
        <v>0</v>
      </c>
      <c r="W9" s="19"/>
      <c r="X9" s="19">
        <v>0</v>
      </c>
      <c r="Y9" s="19"/>
      <c r="Z9" s="19">
        <v>144300</v>
      </c>
      <c r="AA9" s="19">
        <v>96200</v>
      </c>
      <c r="AB9" s="19">
        <v>0</v>
      </c>
      <c r="AC9" s="19">
        <v>345626</v>
      </c>
      <c r="AD9" s="19">
        <v>23466</v>
      </c>
      <c r="AE9" s="19">
        <v>0</v>
      </c>
      <c r="AF9" s="19">
        <v>0</v>
      </c>
      <c r="AG9" s="19">
        <v>0</v>
      </c>
      <c r="AH9" s="19"/>
      <c r="AI9" s="19">
        <v>0</v>
      </c>
      <c r="AJ9" s="21">
        <v>13</v>
      </c>
      <c r="AK9" s="21">
        <v>23</v>
      </c>
      <c r="AL9" s="19">
        <v>168284</v>
      </c>
      <c r="AM9" s="19">
        <f t="shared" si="0"/>
        <v>1774554</v>
      </c>
      <c r="AN9" s="40">
        <v>34700</v>
      </c>
      <c r="AO9" s="55" t="s">
        <v>136</v>
      </c>
    </row>
    <row r="10" spans="1:41">
      <c r="A10" s="17" t="s">
        <v>29</v>
      </c>
      <c r="B10" s="23" t="s">
        <v>75</v>
      </c>
      <c r="C10" s="23" t="s">
        <v>76</v>
      </c>
      <c r="D10" s="401" t="s">
        <v>212</v>
      </c>
      <c r="E10" s="18" t="s">
        <v>170</v>
      </c>
      <c r="F10" s="18">
        <v>11</v>
      </c>
      <c r="G10" s="18" t="s">
        <v>225</v>
      </c>
      <c r="H10" s="18" t="s">
        <v>231</v>
      </c>
      <c r="I10" s="18" t="s">
        <v>118</v>
      </c>
      <c r="J10" s="18" t="s">
        <v>121</v>
      </c>
      <c r="K10" s="19">
        <v>255756</v>
      </c>
      <c r="L10" s="20">
        <v>4</v>
      </c>
      <c r="M10" s="19">
        <v>20460</v>
      </c>
      <c r="N10" s="19">
        <v>54988</v>
      </c>
      <c r="O10" s="19">
        <v>267321</v>
      </c>
      <c r="P10" s="19">
        <v>89515</v>
      </c>
      <c r="Q10" s="19">
        <v>35806</v>
      </c>
      <c r="R10" s="19">
        <v>15838</v>
      </c>
      <c r="S10" s="19">
        <v>45841</v>
      </c>
      <c r="T10" s="19">
        <v>18884</v>
      </c>
      <c r="U10" s="19">
        <v>24983</v>
      </c>
      <c r="V10" s="19">
        <v>0</v>
      </c>
      <c r="W10" s="19"/>
      <c r="X10" s="19">
        <v>0</v>
      </c>
      <c r="Y10" s="19">
        <v>0</v>
      </c>
      <c r="Z10" s="19">
        <v>121294</v>
      </c>
      <c r="AA10" s="19">
        <v>80863</v>
      </c>
      <c r="AB10" s="19">
        <v>0</v>
      </c>
      <c r="AC10" s="19">
        <v>345626</v>
      </c>
      <c r="AD10" s="19">
        <v>23466</v>
      </c>
      <c r="AE10" s="19">
        <v>0</v>
      </c>
      <c r="AF10" s="19">
        <v>0</v>
      </c>
      <c r="AG10" s="19">
        <v>0</v>
      </c>
      <c r="AH10" s="19"/>
      <c r="AI10" s="19">
        <v>0</v>
      </c>
      <c r="AJ10" s="21">
        <v>0</v>
      </c>
      <c r="AK10" s="21">
        <v>0</v>
      </c>
      <c r="AL10" s="19">
        <v>0</v>
      </c>
      <c r="AM10" s="19">
        <f t="shared" si="0"/>
        <v>1400641</v>
      </c>
      <c r="AN10" s="40">
        <v>37641</v>
      </c>
      <c r="AO10" s="55" t="s">
        <v>136</v>
      </c>
    </row>
    <row r="11" spans="1:41">
      <c r="A11" s="17" t="s">
        <v>29</v>
      </c>
      <c r="B11" s="23" t="s">
        <v>78</v>
      </c>
      <c r="C11" s="23" t="s">
        <v>79</v>
      </c>
      <c r="D11" s="401" t="s">
        <v>213</v>
      </c>
      <c r="E11" s="18" t="s">
        <v>171</v>
      </c>
      <c r="F11" s="18">
        <v>11</v>
      </c>
      <c r="G11" s="18" t="s">
        <v>226</v>
      </c>
      <c r="H11" s="18" t="s">
        <v>229</v>
      </c>
      <c r="I11" s="18" t="s">
        <v>118</v>
      </c>
      <c r="J11" s="18" t="s">
        <v>121</v>
      </c>
      <c r="K11" s="19">
        <v>255756</v>
      </c>
      <c r="L11" s="20">
        <v>15</v>
      </c>
      <c r="M11" s="19">
        <v>76727</v>
      </c>
      <c r="N11" s="19">
        <v>54988</v>
      </c>
      <c r="O11" s="19">
        <v>267321</v>
      </c>
      <c r="P11" s="19">
        <v>89515</v>
      </c>
      <c r="Q11" s="19">
        <v>35806</v>
      </c>
      <c r="R11" s="19">
        <v>15838</v>
      </c>
      <c r="S11" s="19">
        <v>45841</v>
      </c>
      <c r="T11" s="19">
        <v>18884</v>
      </c>
      <c r="U11" s="19">
        <v>24983</v>
      </c>
      <c r="V11" s="19">
        <v>14301</v>
      </c>
      <c r="W11" s="19"/>
      <c r="X11" s="19">
        <v>0</v>
      </c>
      <c r="Y11" s="19">
        <v>0</v>
      </c>
      <c r="Z11" s="19">
        <v>121294</v>
      </c>
      <c r="AA11" s="19">
        <v>80863</v>
      </c>
      <c r="AB11" s="19">
        <v>0</v>
      </c>
      <c r="AC11" s="19">
        <v>345626</v>
      </c>
      <c r="AD11" s="19">
        <v>23466</v>
      </c>
      <c r="AE11" s="19">
        <v>0</v>
      </c>
      <c r="AF11" s="19">
        <v>0</v>
      </c>
      <c r="AG11" s="19">
        <v>0</v>
      </c>
      <c r="AH11" s="19"/>
      <c r="AI11" s="19">
        <v>0</v>
      </c>
      <c r="AJ11" s="21">
        <v>28</v>
      </c>
      <c r="AK11" s="21">
        <v>11</v>
      </c>
      <c r="AL11" s="19">
        <v>141781</v>
      </c>
      <c r="AM11" s="19">
        <f t="shared" si="0"/>
        <v>1612990</v>
      </c>
      <c r="AN11" s="40">
        <v>29587</v>
      </c>
      <c r="AO11" s="55" t="s">
        <v>136</v>
      </c>
    </row>
    <row r="12" spans="1:41">
      <c r="A12" s="17" t="s">
        <v>32</v>
      </c>
      <c r="B12" s="23" t="s">
        <v>82</v>
      </c>
      <c r="C12" s="23" t="s">
        <v>83</v>
      </c>
      <c r="D12" s="401" t="s">
        <v>214</v>
      </c>
      <c r="E12" s="18" t="s">
        <v>172</v>
      </c>
      <c r="F12" s="18">
        <v>13</v>
      </c>
      <c r="G12" s="18" t="s">
        <v>235</v>
      </c>
      <c r="H12" s="18" t="s">
        <v>240</v>
      </c>
      <c r="I12" s="18" t="s">
        <v>118</v>
      </c>
      <c r="J12" s="18" t="s">
        <v>121</v>
      </c>
      <c r="K12" s="19">
        <v>219306</v>
      </c>
      <c r="L12" s="20">
        <v>14</v>
      </c>
      <c r="M12" s="19">
        <v>61406</v>
      </c>
      <c r="N12" s="19">
        <v>47151</v>
      </c>
      <c r="O12" s="19">
        <v>146833</v>
      </c>
      <c r="P12" s="19">
        <v>76757</v>
      </c>
      <c r="Q12" s="19">
        <v>30703</v>
      </c>
      <c r="R12" s="19">
        <v>57196</v>
      </c>
      <c r="S12" s="19">
        <v>28623</v>
      </c>
      <c r="T12" s="19">
        <v>10885</v>
      </c>
      <c r="U12" s="19">
        <v>41276</v>
      </c>
      <c r="V12" s="19">
        <v>0</v>
      </c>
      <c r="W12" s="19"/>
      <c r="X12" s="19">
        <v>0</v>
      </c>
      <c r="Y12" s="19">
        <v>0</v>
      </c>
      <c r="Z12" s="19">
        <v>99938</v>
      </c>
      <c r="AA12" s="19">
        <v>66625</v>
      </c>
      <c r="AB12" s="19">
        <v>0</v>
      </c>
      <c r="AC12" s="19">
        <v>345626</v>
      </c>
      <c r="AD12" s="19">
        <v>44226</v>
      </c>
      <c r="AE12" s="19">
        <v>0</v>
      </c>
      <c r="AF12" s="19">
        <v>0</v>
      </c>
      <c r="AG12" s="19">
        <v>0</v>
      </c>
      <c r="AH12" s="19"/>
      <c r="AI12" s="19">
        <v>0</v>
      </c>
      <c r="AJ12" s="21"/>
      <c r="AK12" s="21"/>
      <c r="AL12" s="19"/>
      <c r="AM12" s="19">
        <f t="shared" si="0"/>
        <v>1276551</v>
      </c>
      <c r="AN12" s="40">
        <v>30682</v>
      </c>
      <c r="AO12" s="55" t="s">
        <v>136</v>
      </c>
    </row>
    <row r="13" spans="1:41">
      <c r="A13" s="17" t="s">
        <v>34</v>
      </c>
      <c r="B13" s="23" t="s">
        <v>85</v>
      </c>
      <c r="C13" s="23" t="s">
        <v>86</v>
      </c>
      <c r="D13" s="401" t="s">
        <v>215</v>
      </c>
      <c r="E13" s="18" t="s">
        <v>173</v>
      </c>
      <c r="F13" s="18">
        <v>14</v>
      </c>
      <c r="G13" s="18" t="s">
        <v>228</v>
      </c>
      <c r="H13" s="18" t="s">
        <v>236</v>
      </c>
      <c r="I13" s="18" t="s">
        <v>118</v>
      </c>
      <c r="J13" s="18" t="s">
        <v>121</v>
      </c>
      <c r="K13" s="19">
        <v>203067</v>
      </c>
      <c r="L13" s="20">
        <v>15</v>
      </c>
      <c r="M13" s="19">
        <v>60920</v>
      </c>
      <c r="N13" s="19">
        <v>43659</v>
      </c>
      <c r="O13" s="19">
        <v>110915</v>
      </c>
      <c r="P13" s="19">
        <v>71073</v>
      </c>
      <c r="Q13" s="19">
        <v>28429</v>
      </c>
      <c r="R13" s="19">
        <v>56739</v>
      </c>
      <c r="S13" s="19">
        <v>21581</v>
      </c>
      <c r="T13" s="19">
        <v>8049</v>
      </c>
      <c r="U13" s="19">
        <v>41276</v>
      </c>
      <c r="V13" s="19">
        <v>0</v>
      </c>
      <c r="W13" s="19"/>
      <c r="X13" s="19">
        <v>0</v>
      </c>
      <c r="Y13" s="19">
        <v>0</v>
      </c>
      <c r="Z13" s="19">
        <v>88620</v>
      </c>
      <c r="AA13" s="19">
        <v>59080</v>
      </c>
      <c r="AB13" s="19">
        <v>0</v>
      </c>
      <c r="AC13" s="19">
        <v>345626</v>
      </c>
      <c r="AD13" s="19">
        <v>44226</v>
      </c>
      <c r="AE13" s="19">
        <v>0</v>
      </c>
      <c r="AF13" s="19">
        <v>0</v>
      </c>
      <c r="AG13" s="19">
        <v>0</v>
      </c>
      <c r="AH13" s="19"/>
      <c r="AI13" s="19">
        <v>0</v>
      </c>
      <c r="AJ13" s="21">
        <v>0</v>
      </c>
      <c r="AK13" s="21">
        <v>0</v>
      </c>
      <c r="AL13" s="19">
        <v>0</v>
      </c>
      <c r="AM13" s="19">
        <f t="shared" si="0"/>
        <v>1183260</v>
      </c>
      <c r="AN13" s="40">
        <v>29221</v>
      </c>
      <c r="AO13" s="55" t="s">
        <v>136</v>
      </c>
    </row>
    <row r="14" spans="1:41">
      <c r="A14" s="17" t="s">
        <v>32</v>
      </c>
      <c r="B14" s="23" t="s">
        <v>88</v>
      </c>
      <c r="C14" s="23" t="s">
        <v>89</v>
      </c>
      <c r="D14" s="401" t="s">
        <v>216</v>
      </c>
      <c r="E14" s="18" t="s">
        <v>174</v>
      </c>
      <c r="F14" s="18">
        <v>15</v>
      </c>
      <c r="G14" s="18" t="s">
        <v>230</v>
      </c>
      <c r="H14" s="18" t="s">
        <v>229</v>
      </c>
      <c r="I14" s="18" t="s">
        <v>118</v>
      </c>
      <c r="J14" s="18" t="s">
        <v>121</v>
      </c>
      <c r="K14" s="19">
        <v>188110</v>
      </c>
      <c r="L14" s="20">
        <v>12</v>
      </c>
      <c r="M14" s="19">
        <v>45146</v>
      </c>
      <c r="N14" s="19">
        <v>40444</v>
      </c>
      <c r="O14" s="19">
        <v>89088</v>
      </c>
      <c r="P14" s="19">
        <v>65839</v>
      </c>
      <c r="Q14" s="19">
        <v>26336</v>
      </c>
      <c r="R14" s="19">
        <v>48861</v>
      </c>
      <c r="S14" s="19">
        <v>16736</v>
      </c>
      <c r="T14" s="19">
        <v>6297</v>
      </c>
      <c r="U14" s="19">
        <v>41276</v>
      </c>
      <c r="V14" s="19">
        <v>11122</v>
      </c>
      <c r="W14" s="19">
        <v>0</v>
      </c>
      <c r="X14" s="19">
        <v>0</v>
      </c>
      <c r="Y14" s="19">
        <v>0</v>
      </c>
      <c r="Z14" s="19">
        <v>79014</v>
      </c>
      <c r="AA14" s="19">
        <v>52675</v>
      </c>
      <c r="AB14" s="19">
        <v>0</v>
      </c>
      <c r="AC14" s="19">
        <v>345626</v>
      </c>
      <c r="AD14" s="19">
        <v>44226</v>
      </c>
      <c r="AE14" s="19">
        <v>0</v>
      </c>
      <c r="AF14" s="19"/>
      <c r="AG14" s="19">
        <v>0</v>
      </c>
      <c r="AH14" s="19"/>
      <c r="AI14" s="19">
        <v>0</v>
      </c>
      <c r="AJ14" s="21">
        <v>0</v>
      </c>
      <c r="AK14" s="21"/>
      <c r="AL14" s="19">
        <v>0</v>
      </c>
      <c r="AM14" s="19">
        <f t="shared" si="0"/>
        <v>1100796</v>
      </c>
      <c r="AN14" s="40">
        <v>32082</v>
      </c>
      <c r="AO14" s="55" t="s">
        <v>136</v>
      </c>
    </row>
    <row r="15" spans="1:41">
      <c r="A15" s="17" t="s">
        <v>32</v>
      </c>
      <c r="B15" s="23" t="s">
        <v>78</v>
      </c>
      <c r="C15" s="23" t="s">
        <v>79</v>
      </c>
      <c r="D15" s="401" t="s">
        <v>210</v>
      </c>
      <c r="E15" s="18" t="s">
        <v>175</v>
      </c>
      <c r="F15" s="18">
        <v>16</v>
      </c>
      <c r="G15" s="18" t="s">
        <v>237</v>
      </c>
      <c r="H15" s="18" t="s">
        <v>227</v>
      </c>
      <c r="I15" s="18" t="s">
        <v>118</v>
      </c>
      <c r="J15" s="18" t="s">
        <v>121</v>
      </c>
      <c r="K15" s="19">
        <v>173684</v>
      </c>
      <c r="L15" s="22">
        <v>9</v>
      </c>
      <c r="M15" s="19">
        <v>31263</v>
      </c>
      <c r="N15" s="19">
        <v>37342</v>
      </c>
      <c r="O15" s="19">
        <v>87497</v>
      </c>
      <c r="P15" s="19">
        <v>60789</v>
      </c>
      <c r="Q15" s="19">
        <v>24316</v>
      </c>
      <c r="R15" s="19">
        <v>51479</v>
      </c>
      <c r="S15" s="19">
        <v>16302</v>
      </c>
      <c r="T15" s="19">
        <v>6116</v>
      </c>
      <c r="U15" s="19">
        <v>41276</v>
      </c>
      <c r="V15" s="19">
        <v>0</v>
      </c>
      <c r="W15" s="19">
        <v>1650</v>
      </c>
      <c r="X15" s="19">
        <v>0</v>
      </c>
      <c r="Y15" s="19">
        <v>0</v>
      </c>
      <c r="Z15" s="19">
        <v>76131</v>
      </c>
      <c r="AA15" s="19">
        <v>50754</v>
      </c>
      <c r="AB15" s="19">
        <v>0</v>
      </c>
      <c r="AC15" s="19">
        <v>345626</v>
      </c>
      <c r="AD15" s="19">
        <v>44226</v>
      </c>
      <c r="AE15" s="19">
        <v>0</v>
      </c>
      <c r="AF15" s="19">
        <v>0</v>
      </c>
      <c r="AG15" s="19">
        <v>0</v>
      </c>
      <c r="AH15" s="19"/>
      <c r="AI15" s="19">
        <v>0</v>
      </c>
      <c r="AJ15" s="21">
        <v>0</v>
      </c>
      <c r="AK15" s="21">
        <v>0</v>
      </c>
      <c r="AL15" s="19">
        <v>0</v>
      </c>
      <c r="AM15" s="19">
        <f>K15+M15+N15+O15+P15+Q15+R15+S15+T15+U15+V15+X15+Y15+AA15+AC15+AL15+AI15+AD15+Z15+AE15+W15</f>
        <v>1048451</v>
      </c>
      <c r="AN15" s="40">
        <v>33970</v>
      </c>
      <c r="AO15" s="55" t="s">
        <v>136</v>
      </c>
    </row>
    <row r="16" spans="1:41">
      <c r="A16" s="17" t="s">
        <v>34</v>
      </c>
      <c r="B16" s="23" t="s">
        <v>91</v>
      </c>
      <c r="C16" s="23" t="s">
        <v>92</v>
      </c>
      <c r="D16" s="401" t="s">
        <v>217</v>
      </c>
      <c r="E16" s="18" t="s">
        <v>176</v>
      </c>
      <c r="F16" s="18">
        <v>17</v>
      </c>
      <c r="G16" s="18" t="s">
        <v>34</v>
      </c>
      <c r="H16" s="18" t="s">
        <v>238</v>
      </c>
      <c r="I16" s="18" t="s">
        <v>118</v>
      </c>
      <c r="J16" s="18" t="s">
        <v>121</v>
      </c>
      <c r="K16" s="19">
        <v>161001</v>
      </c>
      <c r="L16" s="22">
        <v>11</v>
      </c>
      <c r="M16" s="19">
        <v>35420</v>
      </c>
      <c r="N16" s="19">
        <v>34615</v>
      </c>
      <c r="O16" s="19">
        <v>67650</v>
      </c>
      <c r="P16" s="19">
        <v>56350</v>
      </c>
      <c r="Q16" s="19">
        <v>22540</v>
      </c>
      <c r="R16" s="19">
        <v>47892</v>
      </c>
      <c r="S16" s="19">
        <v>11747</v>
      </c>
      <c r="T16" s="19">
        <v>4385</v>
      </c>
      <c r="U16" s="19">
        <v>41276</v>
      </c>
      <c r="V16" s="19">
        <v>0</v>
      </c>
      <c r="W16" s="19">
        <v>6600</v>
      </c>
      <c r="X16" s="19">
        <v>0</v>
      </c>
      <c r="Y16" s="19">
        <v>0</v>
      </c>
      <c r="Z16" s="19">
        <v>68363</v>
      </c>
      <c r="AA16" s="19">
        <v>45575</v>
      </c>
      <c r="AB16" s="19">
        <v>0</v>
      </c>
      <c r="AC16" s="19">
        <v>345626</v>
      </c>
      <c r="AD16" s="19">
        <v>44226</v>
      </c>
      <c r="AE16" s="19">
        <v>0</v>
      </c>
      <c r="AF16" s="19">
        <v>0</v>
      </c>
      <c r="AG16" s="19">
        <v>0</v>
      </c>
      <c r="AH16" s="19"/>
      <c r="AI16" s="19">
        <v>0</v>
      </c>
      <c r="AJ16" s="21">
        <v>7</v>
      </c>
      <c r="AK16" s="21">
        <v>5</v>
      </c>
      <c r="AL16" s="19">
        <v>19556</v>
      </c>
      <c r="AM16" s="19">
        <f>K16+M16+N16+O16+P16+Q16+R16+S16+T16+U16+V16+X16+Y16+AA16+AC16+AL16+AI16+AD16+Z16+AE16+W16</f>
        <v>1012822</v>
      </c>
      <c r="AN16" s="40">
        <v>32874</v>
      </c>
      <c r="AO16" s="55" t="s">
        <v>136</v>
      </c>
    </row>
    <row r="17" spans="1:41">
      <c r="A17" s="17" t="s">
        <v>40</v>
      </c>
      <c r="B17" s="23" t="s">
        <v>93</v>
      </c>
      <c r="C17" s="23" t="s">
        <v>57</v>
      </c>
      <c r="D17" s="401" t="s">
        <v>218</v>
      </c>
      <c r="E17" s="18" t="s">
        <v>177</v>
      </c>
      <c r="F17" s="18">
        <v>17</v>
      </c>
      <c r="G17" s="18" t="s">
        <v>239</v>
      </c>
      <c r="H17" s="18" t="s">
        <v>241</v>
      </c>
      <c r="I17" s="18" t="s">
        <v>118</v>
      </c>
      <c r="J17" s="18" t="s">
        <v>121</v>
      </c>
      <c r="K17" s="19">
        <v>161001</v>
      </c>
      <c r="L17" s="22">
        <v>13</v>
      </c>
      <c r="M17" s="19">
        <v>41860</v>
      </c>
      <c r="N17" s="19">
        <v>34615</v>
      </c>
      <c r="O17" s="19">
        <v>67650</v>
      </c>
      <c r="P17" s="19">
        <v>56350</v>
      </c>
      <c r="Q17" s="19">
        <v>22540</v>
      </c>
      <c r="R17" s="19">
        <v>47892</v>
      </c>
      <c r="S17" s="19">
        <v>11747</v>
      </c>
      <c r="T17" s="19">
        <v>4385</v>
      </c>
      <c r="U17" s="19">
        <v>41276</v>
      </c>
      <c r="V17" s="19">
        <v>0</v>
      </c>
      <c r="W17" s="19">
        <v>4950</v>
      </c>
      <c r="X17" s="19">
        <v>0</v>
      </c>
      <c r="Y17" s="19">
        <v>0</v>
      </c>
      <c r="Z17" s="19">
        <v>68363</v>
      </c>
      <c r="AA17" s="19">
        <v>45575</v>
      </c>
      <c r="AB17" s="19">
        <v>0</v>
      </c>
      <c r="AC17" s="19">
        <v>345626</v>
      </c>
      <c r="AD17" s="19">
        <v>44226</v>
      </c>
      <c r="AE17" s="19">
        <v>0</v>
      </c>
      <c r="AF17" s="19">
        <v>0</v>
      </c>
      <c r="AG17" s="19">
        <v>0</v>
      </c>
      <c r="AH17" s="19"/>
      <c r="AI17" s="19">
        <v>0</v>
      </c>
      <c r="AJ17" s="21">
        <v>0</v>
      </c>
      <c r="AK17" s="21">
        <v>0</v>
      </c>
      <c r="AL17" s="19">
        <v>0</v>
      </c>
      <c r="AM17" s="19">
        <f t="shared" ref="AM17:AM20" si="1">K17+M17+N17+O17+P17+Q17+R17+S17+T17+U17+V17+X17+Y17+AA17+AC17+AL17+AI17+AD17+Z17+AE17+W17</f>
        <v>998056</v>
      </c>
      <c r="AN17" s="40">
        <v>31413</v>
      </c>
      <c r="AO17" s="55" t="s">
        <v>136</v>
      </c>
    </row>
    <row r="18" spans="1:41">
      <c r="A18" s="17" t="s">
        <v>40</v>
      </c>
      <c r="B18" s="23" t="s">
        <v>95</v>
      </c>
      <c r="C18" s="23" t="s">
        <v>96</v>
      </c>
      <c r="D18" s="401" t="s">
        <v>219</v>
      </c>
      <c r="E18" s="18" t="s">
        <v>178</v>
      </c>
      <c r="F18" s="18">
        <v>17</v>
      </c>
      <c r="G18" s="18" t="s">
        <v>237</v>
      </c>
      <c r="H18" s="18" t="s">
        <v>238</v>
      </c>
      <c r="I18" s="18" t="s">
        <v>118</v>
      </c>
      <c r="J18" s="18" t="s">
        <v>121</v>
      </c>
      <c r="K18" s="19">
        <v>161001</v>
      </c>
      <c r="L18" s="22">
        <v>8</v>
      </c>
      <c r="M18" s="19">
        <v>25760</v>
      </c>
      <c r="N18" s="19">
        <v>34615</v>
      </c>
      <c r="O18" s="19">
        <v>67650</v>
      </c>
      <c r="P18" s="19">
        <v>56350</v>
      </c>
      <c r="Q18" s="19">
        <v>22540</v>
      </c>
      <c r="R18" s="19">
        <v>47892</v>
      </c>
      <c r="S18" s="19">
        <v>11747</v>
      </c>
      <c r="T18" s="19">
        <v>4385</v>
      </c>
      <c r="U18" s="19">
        <v>41276</v>
      </c>
      <c r="V18" s="19">
        <v>0</v>
      </c>
      <c r="W18" s="19">
        <v>4950</v>
      </c>
      <c r="X18" s="19">
        <v>0</v>
      </c>
      <c r="Y18" s="19">
        <v>0</v>
      </c>
      <c r="Z18" s="19">
        <v>68363</v>
      </c>
      <c r="AA18" s="19">
        <v>45575</v>
      </c>
      <c r="AB18" s="19">
        <v>0</v>
      </c>
      <c r="AC18" s="19">
        <v>345626</v>
      </c>
      <c r="AD18" s="19">
        <v>44226</v>
      </c>
      <c r="AE18" s="19">
        <v>0</v>
      </c>
      <c r="AF18" s="19">
        <v>0</v>
      </c>
      <c r="AG18" s="19">
        <v>0</v>
      </c>
      <c r="AH18" s="19"/>
      <c r="AI18" s="19">
        <v>0</v>
      </c>
      <c r="AJ18" s="21">
        <v>0</v>
      </c>
      <c r="AK18" s="21">
        <v>0</v>
      </c>
      <c r="AL18" s="19">
        <v>0</v>
      </c>
      <c r="AM18" s="19">
        <f t="shared" si="1"/>
        <v>981956</v>
      </c>
      <c r="AN18" s="40">
        <v>31048</v>
      </c>
      <c r="AO18" s="55" t="s">
        <v>136</v>
      </c>
    </row>
    <row r="19" spans="1:41">
      <c r="A19" s="17" t="s">
        <v>40</v>
      </c>
      <c r="B19" s="23" t="s">
        <v>99</v>
      </c>
      <c r="C19" s="23" t="s">
        <v>96</v>
      </c>
      <c r="D19" s="401" t="s">
        <v>220</v>
      </c>
      <c r="E19" s="18" t="s">
        <v>179</v>
      </c>
      <c r="F19" s="18">
        <v>17</v>
      </c>
      <c r="G19" s="18" t="s">
        <v>237</v>
      </c>
      <c r="H19" s="18" t="s">
        <v>241</v>
      </c>
      <c r="I19" s="18" t="s">
        <v>118</v>
      </c>
      <c r="J19" s="18" t="s">
        <v>121</v>
      </c>
      <c r="K19" s="19">
        <v>161001</v>
      </c>
      <c r="L19" s="22">
        <v>10</v>
      </c>
      <c r="M19" s="19">
        <v>32200</v>
      </c>
      <c r="N19" s="19">
        <v>34615</v>
      </c>
      <c r="O19" s="19">
        <v>67650</v>
      </c>
      <c r="P19" s="19">
        <v>56350</v>
      </c>
      <c r="Q19" s="19">
        <v>22540</v>
      </c>
      <c r="R19" s="19">
        <v>47892</v>
      </c>
      <c r="S19" s="19">
        <v>11747</v>
      </c>
      <c r="T19" s="19">
        <v>4385</v>
      </c>
      <c r="U19" s="19">
        <v>41276</v>
      </c>
      <c r="V19" s="19">
        <v>0</v>
      </c>
      <c r="W19" s="19">
        <v>4950</v>
      </c>
      <c r="X19" s="19">
        <v>0</v>
      </c>
      <c r="Y19" s="19">
        <v>0</v>
      </c>
      <c r="Z19" s="19">
        <v>68363</v>
      </c>
      <c r="AA19" s="19">
        <v>45575</v>
      </c>
      <c r="AB19" s="19">
        <v>0</v>
      </c>
      <c r="AC19" s="19">
        <v>345626</v>
      </c>
      <c r="AD19" s="19">
        <v>44226</v>
      </c>
      <c r="AE19" s="19">
        <v>0</v>
      </c>
      <c r="AF19" s="19">
        <v>0</v>
      </c>
      <c r="AG19" s="19">
        <v>0</v>
      </c>
      <c r="AH19" s="19"/>
      <c r="AI19" s="19">
        <v>0</v>
      </c>
      <c r="AJ19" s="21">
        <v>16</v>
      </c>
      <c r="AK19" s="21">
        <v>5</v>
      </c>
      <c r="AL19" s="19">
        <v>33095</v>
      </c>
      <c r="AM19" s="19">
        <f t="shared" si="1"/>
        <v>1021491</v>
      </c>
      <c r="AN19" s="40">
        <v>33725</v>
      </c>
      <c r="AO19" s="55" t="s">
        <v>136</v>
      </c>
    </row>
    <row r="20" spans="1:41" ht="15.75" thickBot="1">
      <c r="A20" s="24" t="s">
        <v>40</v>
      </c>
      <c r="B20" s="25" t="s">
        <v>101</v>
      </c>
      <c r="C20" s="25" t="s">
        <v>102</v>
      </c>
      <c r="D20" s="402" t="s">
        <v>221</v>
      </c>
      <c r="E20" s="28" t="s">
        <v>185</v>
      </c>
      <c r="F20" s="28">
        <v>18</v>
      </c>
      <c r="G20" s="28" t="s">
        <v>239</v>
      </c>
      <c r="H20" s="28" t="s">
        <v>238</v>
      </c>
      <c r="I20" s="28" t="s">
        <v>118</v>
      </c>
      <c r="J20" s="28" t="s">
        <v>121</v>
      </c>
      <c r="K20" s="26">
        <v>149065</v>
      </c>
      <c r="L20" s="77">
        <v>8</v>
      </c>
      <c r="M20" s="26">
        <v>23850</v>
      </c>
      <c r="N20" s="26">
        <v>32049</v>
      </c>
      <c r="O20" s="26">
        <v>65513</v>
      </c>
      <c r="P20" s="26">
        <v>52173</v>
      </c>
      <c r="Q20" s="26">
        <v>20869</v>
      </c>
      <c r="R20" s="26">
        <v>47892</v>
      </c>
      <c r="S20" s="26">
        <v>10742</v>
      </c>
      <c r="T20" s="26">
        <v>3969</v>
      </c>
      <c r="U20" s="26">
        <v>41276</v>
      </c>
      <c r="V20" s="26">
        <v>0</v>
      </c>
      <c r="W20" s="26">
        <v>1650</v>
      </c>
      <c r="X20" s="26">
        <v>0</v>
      </c>
      <c r="Y20" s="26">
        <v>0</v>
      </c>
      <c r="Z20" s="26">
        <v>65335</v>
      </c>
      <c r="AA20" s="26">
        <v>43557</v>
      </c>
      <c r="AB20" s="26">
        <v>0</v>
      </c>
      <c r="AC20" s="26">
        <v>345626</v>
      </c>
      <c r="AD20" s="26">
        <v>44226</v>
      </c>
      <c r="AE20" s="26">
        <v>0</v>
      </c>
      <c r="AF20" s="26">
        <v>0</v>
      </c>
      <c r="AG20" s="26">
        <v>0</v>
      </c>
      <c r="AH20" s="26"/>
      <c r="AI20" s="26">
        <v>0</v>
      </c>
      <c r="AJ20" s="78"/>
      <c r="AK20" s="78"/>
      <c r="AL20" s="26">
        <v>0</v>
      </c>
      <c r="AM20" s="26">
        <f t="shared" si="1"/>
        <v>947792</v>
      </c>
      <c r="AN20" s="79">
        <v>34700</v>
      </c>
      <c r="AO20" s="101" t="s">
        <v>136</v>
      </c>
    </row>
    <row r="26" spans="1:41" ht="21.75">
      <c r="A26" s="414"/>
      <c r="B26" s="412" t="s">
        <v>305</v>
      </c>
      <c r="C26" s="413"/>
      <c r="D26" s="413">
        <v>2012</v>
      </c>
      <c r="E26" s="386"/>
      <c r="F26" s="386" t="s">
        <v>308</v>
      </c>
      <c r="G26" s="390"/>
      <c r="H26" s="384"/>
      <c r="I26" s="384"/>
      <c r="J26" s="388"/>
      <c r="K26" s="388"/>
      <c r="L26" s="388"/>
      <c r="M26" s="388"/>
      <c r="N26" s="388"/>
      <c r="O26" s="388"/>
      <c r="P26" s="388"/>
      <c r="Q26" s="388"/>
      <c r="R26" s="388"/>
      <c r="S26" s="388"/>
      <c r="T26" s="388"/>
      <c r="U26" s="388"/>
      <c r="V26" s="388"/>
      <c r="W26" s="388"/>
      <c r="X26" s="389"/>
      <c r="Y26" s="390"/>
      <c r="Z26" s="390"/>
      <c r="AA26" s="390"/>
      <c r="AB26" s="390"/>
      <c r="AC26" s="388"/>
      <c r="AD26" s="388"/>
      <c r="AE26" s="388"/>
      <c r="AF26" s="388"/>
      <c r="AG26" s="388"/>
      <c r="AH26" s="388"/>
      <c r="AI26" s="388"/>
      <c r="AJ26" s="388"/>
      <c r="AK26" s="388"/>
      <c r="AL26" s="388"/>
      <c r="AM26" s="388"/>
      <c r="AN26" s="388"/>
      <c r="AO26" s="388"/>
    </row>
    <row r="27" spans="1:41" ht="16.5" thickBot="1">
      <c r="A27" s="491" t="s">
        <v>307</v>
      </c>
      <c r="B27" s="491"/>
      <c r="C27" s="491"/>
      <c r="D27" s="491"/>
      <c r="E27" s="491"/>
      <c r="F27" s="491"/>
      <c r="G27" s="491"/>
      <c r="H27" s="491"/>
      <c r="I27" s="491"/>
      <c r="J27" s="491"/>
      <c r="K27" s="491"/>
      <c r="L27" s="491"/>
      <c r="M27" s="491"/>
      <c r="N27" s="491"/>
      <c r="O27" s="491"/>
      <c r="P27" s="491"/>
      <c r="Q27" s="491"/>
      <c r="R27" s="491"/>
      <c r="S27" s="491"/>
      <c r="T27" s="491"/>
      <c r="U27" s="491"/>
      <c r="V27" s="491"/>
      <c r="W27" s="491"/>
      <c r="X27" s="491"/>
      <c r="Y27" s="491"/>
      <c r="Z27" s="491"/>
      <c r="AA27" s="491"/>
      <c r="AB27" s="491"/>
      <c r="AC27" s="491"/>
      <c r="AD27" s="491"/>
      <c r="AE27" s="491"/>
      <c r="AF27" s="491"/>
      <c r="AG27" s="491"/>
      <c r="AH27" s="491"/>
      <c r="AI27" s="491"/>
      <c r="AJ27" s="491"/>
      <c r="AK27" s="491"/>
      <c r="AL27" s="491"/>
      <c r="AM27" s="491"/>
      <c r="AN27" s="491"/>
      <c r="AO27" s="491"/>
    </row>
    <row r="28" spans="1:41" ht="15.75" thickBot="1">
      <c r="A28" s="391"/>
      <c r="B28" s="392"/>
      <c r="C28" s="392"/>
      <c r="D28" s="392"/>
      <c r="E28" s="392"/>
      <c r="F28" s="392"/>
      <c r="G28" s="392"/>
      <c r="H28" s="392"/>
      <c r="I28" s="392"/>
      <c r="J28" s="392"/>
      <c r="K28" s="392"/>
      <c r="L28" s="392"/>
      <c r="M28" s="392"/>
      <c r="N28" s="392"/>
      <c r="O28" s="392"/>
      <c r="P28" s="392"/>
      <c r="Q28" s="392"/>
      <c r="R28" s="392"/>
      <c r="S28" s="392"/>
      <c r="T28" s="392"/>
      <c r="U28" s="392"/>
      <c r="V28" s="392"/>
      <c r="W28" s="392"/>
      <c r="X28" s="392"/>
      <c r="Y28" s="392"/>
      <c r="Z28" s="392"/>
      <c r="AA28" s="392"/>
      <c r="AB28" s="392"/>
      <c r="AC28" s="392"/>
      <c r="AD28" s="392"/>
      <c r="AE28" s="392"/>
      <c r="AF28" s="392"/>
      <c r="AG28" s="392"/>
      <c r="AH28" s="392"/>
      <c r="AI28" s="392"/>
      <c r="AJ28" s="392"/>
      <c r="AK28" s="392"/>
      <c r="AL28" s="392"/>
      <c r="AM28" s="392"/>
      <c r="AN28" s="392"/>
      <c r="AO28" s="393"/>
    </row>
    <row r="29" spans="1:41" ht="15.75" thickBot="1">
      <c r="A29" s="310" t="s">
        <v>204</v>
      </c>
      <c r="B29" s="310" t="s">
        <v>49</v>
      </c>
      <c r="C29" s="310" t="s">
        <v>49</v>
      </c>
      <c r="D29" s="343" t="s">
        <v>206</v>
      </c>
      <c r="E29" s="310" t="s">
        <v>163</v>
      </c>
      <c r="F29" s="310" t="s">
        <v>1</v>
      </c>
      <c r="G29" s="310" t="s">
        <v>223</v>
      </c>
      <c r="H29" s="312" t="s">
        <v>232</v>
      </c>
      <c r="I29" s="310" t="s">
        <v>117</v>
      </c>
      <c r="J29" s="310" t="s">
        <v>119</v>
      </c>
      <c r="K29" s="310" t="s">
        <v>46</v>
      </c>
      <c r="L29" s="490" t="s">
        <v>3</v>
      </c>
      <c r="M29" s="490"/>
      <c r="N29" s="310" t="s">
        <v>6</v>
      </c>
      <c r="O29" s="310" t="s">
        <v>7</v>
      </c>
      <c r="P29" s="310" t="s">
        <v>8</v>
      </c>
      <c r="Q29" s="310" t="s">
        <v>9</v>
      </c>
      <c r="R29" s="310" t="s">
        <v>10</v>
      </c>
      <c r="S29" s="310" t="s">
        <v>11</v>
      </c>
      <c r="T29" s="310" t="s">
        <v>12</v>
      </c>
      <c r="U29" s="313" t="s">
        <v>145</v>
      </c>
      <c r="V29" s="314" t="s">
        <v>20</v>
      </c>
      <c r="W29" s="310" t="s">
        <v>38</v>
      </c>
      <c r="X29" s="315" t="s">
        <v>14</v>
      </c>
      <c r="Y29" s="315" t="s">
        <v>15</v>
      </c>
      <c r="Z29" s="316" t="s">
        <v>155</v>
      </c>
      <c r="AA29" s="313" t="s">
        <v>157</v>
      </c>
      <c r="AB29" s="310" t="s">
        <v>130</v>
      </c>
      <c r="AC29" s="310" t="s">
        <v>151</v>
      </c>
      <c r="AD29" s="310" t="s">
        <v>275</v>
      </c>
      <c r="AE29" s="310" t="s">
        <v>299</v>
      </c>
      <c r="AF29" s="310" t="s">
        <v>277</v>
      </c>
      <c r="AG29" s="310" t="s">
        <v>48</v>
      </c>
      <c r="AH29" s="445"/>
      <c r="AI29" s="490" t="s">
        <v>17</v>
      </c>
      <c r="AJ29" s="490"/>
      <c r="AK29" s="490"/>
      <c r="AL29" s="317" t="s">
        <v>18</v>
      </c>
      <c r="AM29" s="311" t="s">
        <v>124</v>
      </c>
      <c r="AN29" s="311" t="s">
        <v>126</v>
      </c>
      <c r="AO29" s="318" t="s">
        <v>135</v>
      </c>
    </row>
    <row r="30" spans="1:41" ht="15.75" thickBot="1">
      <c r="A30" s="319"/>
      <c r="B30" s="320" t="s">
        <v>50</v>
      </c>
      <c r="C30" s="320" t="s">
        <v>51</v>
      </c>
      <c r="D30" s="344"/>
      <c r="E30" s="320" t="s">
        <v>164</v>
      </c>
      <c r="F30" s="319"/>
      <c r="G30" s="319"/>
      <c r="H30" s="323" t="s">
        <v>233</v>
      </c>
      <c r="I30" s="319"/>
      <c r="J30" s="319" t="s">
        <v>120</v>
      </c>
      <c r="K30" s="320" t="s">
        <v>47</v>
      </c>
      <c r="L30" s="324" t="s">
        <v>4</v>
      </c>
      <c r="M30" s="325" t="s">
        <v>5</v>
      </c>
      <c r="N30" s="319"/>
      <c r="O30" s="319"/>
      <c r="P30" s="319"/>
      <c r="Q30" s="319"/>
      <c r="R30" s="319"/>
      <c r="S30" s="319"/>
      <c r="T30" s="319"/>
      <c r="U30" s="326">
        <v>19529</v>
      </c>
      <c r="V30" s="327" t="s">
        <v>21</v>
      </c>
      <c r="W30" s="320" t="s">
        <v>39</v>
      </c>
      <c r="X30" s="319"/>
      <c r="Y30" s="320">
        <v>19803</v>
      </c>
      <c r="Z30" s="328" t="s">
        <v>156</v>
      </c>
      <c r="AA30" s="328" t="s">
        <v>158</v>
      </c>
      <c r="AB30" s="320" t="s">
        <v>129</v>
      </c>
      <c r="AC30" s="320"/>
      <c r="AD30" s="320" t="s">
        <v>276</v>
      </c>
      <c r="AE30" s="320" t="s">
        <v>300</v>
      </c>
      <c r="AF30" s="320" t="s">
        <v>278</v>
      </c>
      <c r="AG30" s="320" t="s">
        <v>123</v>
      </c>
      <c r="AH30" s="446"/>
      <c r="AI30" s="329">
        <v>0.25</v>
      </c>
      <c r="AJ30" s="330">
        <v>0.5</v>
      </c>
      <c r="AK30" s="331" t="s">
        <v>5</v>
      </c>
      <c r="AL30" s="332"/>
      <c r="AM30" s="321" t="s">
        <v>125</v>
      </c>
      <c r="AN30" s="321" t="s">
        <v>127</v>
      </c>
      <c r="AO30" s="322"/>
    </row>
    <row r="31" spans="1:41">
      <c r="A31" s="12" t="s">
        <v>32</v>
      </c>
      <c r="B31" s="29" t="s">
        <v>103</v>
      </c>
      <c r="C31" s="29" t="s">
        <v>104</v>
      </c>
      <c r="D31" s="400" t="s">
        <v>244</v>
      </c>
      <c r="E31" s="29" t="s">
        <v>181</v>
      </c>
      <c r="F31" s="13">
        <v>13</v>
      </c>
      <c r="G31" s="13" t="s">
        <v>248</v>
      </c>
      <c r="H31" s="13" t="s">
        <v>231</v>
      </c>
      <c r="I31" s="13" t="s">
        <v>118</v>
      </c>
      <c r="J31" s="13" t="s">
        <v>121</v>
      </c>
      <c r="K31" s="14">
        <v>109653</v>
      </c>
      <c r="L31" s="82">
        <v>1</v>
      </c>
      <c r="M31" s="14">
        <v>2193</v>
      </c>
      <c r="N31" s="14">
        <v>23575</v>
      </c>
      <c r="O31" s="14">
        <v>73417</v>
      </c>
      <c r="P31" s="14">
        <v>38379</v>
      </c>
      <c r="Q31" s="14">
        <v>15352</v>
      </c>
      <c r="R31" s="14">
        <v>28598</v>
      </c>
      <c r="S31" s="14">
        <v>14312</v>
      </c>
      <c r="T31" s="14">
        <v>5443</v>
      </c>
      <c r="U31" s="14">
        <v>20638</v>
      </c>
      <c r="V31" s="14">
        <v>0</v>
      </c>
      <c r="W31" s="14">
        <v>0</v>
      </c>
      <c r="X31" s="14"/>
      <c r="Y31" s="14"/>
      <c r="Z31" s="14">
        <v>0</v>
      </c>
      <c r="AA31" s="14">
        <v>0</v>
      </c>
      <c r="AB31" s="14">
        <v>345626</v>
      </c>
      <c r="AC31" s="14">
        <v>44226</v>
      </c>
      <c r="AD31" s="14"/>
      <c r="AE31" s="14">
        <v>0</v>
      </c>
      <c r="AF31" s="14"/>
      <c r="AG31" s="29">
        <v>0</v>
      </c>
      <c r="AH31" s="29"/>
      <c r="AI31" s="13">
        <v>0</v>
      </c>
      <c r="AJ31" s="13">
        <v>0</v>
      </c>
      <c r="AK31" s="14">
        <v>0</v>
      </c>
      <c r="AL31" s="14">
        <f>K31+M31+N31+O31+P31+Q31+R31+S31+T31+U31+V31+W31+Z31+AA31+AB31+AC31+AF31+AK31+AE31</f>
        <v>721412</v>
      </c>
      <c r="AM31" s="49">
        <v>39815</v>
      </c>
      <c r="AN31" s="49">
        <v>40908</v>
      </c>
      <c r="AO31" s="403" t="s">
        <v>263</v>
      </c>
    </row>
    <row r="32" spans="1:41">
      <c r="A32" s="17" t="s">
        <v>32</v>
      </c>
      <c r="B32" s="23" t="s">
        <v>58</v>
      </c>
      <c r="C32" s="23" t="s">
        <v>105</v>
      </c>
      <c r="D32" s="401" t="s">
        <v>245</v>
      </c>
      <c r="E32" s="23" t="s">
        <v>182</v>
      </c>
      <c r="F32" s="18">
        <v>13</v>
      </c>
      <c r="G32" s="18" t="s">
        <v>249</v>
      </c>
      <c r="H32" s="18" t="s">
        <v>227</v>
      </c>
      <c r="I32" s="18" t="s">
        <v>118</v>
      </c>
      <c r="J32" s="18" t="s">
        <v>121</v>
      </c>
      <c r="K32" s="19">
        <v>219306</v>
      </c>
      <c r="L32" s="22">
        <v>2</v>
      </c>
      <c r="M32" s="19">
        <v>4386</v>
      </c>
      <c r="N32" s="19">
        <v>47151</v>
      </c>
      <c r="O32" s="19">
        <v>146833</v>
      </c>
      <c r="P32" s="19">
        <v>76757</v>
      </c>
      <c r="Q32" s="19">
        <v>30703</v>
      </c>
      <c r="R32" s="19">
        <v>57196</v>
      </c>
      <c r="S32" s="19">
        <v>28623</v>
      </c>
      <c r="T32" s="19">
        <v>10885</v>
      </c>
      <c r="U32" s="19">
        <v>41276</v>
      </c>
      <c r="V32" s="19">
        <v>0</v>
      </c>
      <c r="W32" s="19">
        <v>0</v>
      </c>
      <c r="X32" s="19">
        <v>0</v>
      </c>
      <c r="Y32" s="19">
        <v>0</v>
      </c>
      <c r="Z32" s="19">
        <v>99938</v>
      </c>
      <c r="AA32" s="19">
        <v>66625</v>
      </c>
      <c r="AB32" s="19">
        <v>345626</v>
      </c>
      <c r="AC32" s="19">
        <v>44226</v>
      </c>
      <c r="AD32" s="19">
        <v>0</v>
      </c>
      <c r="AE32" s="19">
        <v>0</v>
      </c>
      <c r="AF32" s="19"/>
      <c r="AG32" s="23">
        <v>0</v>
      </c>
      <c r="AH32" s="23"/>
      <c r="AI32" s="18">
        <v>0</v>
      </c>
      <c r="AJ32" s="18">
        <v>0</v>
      </c>
      <c r="AK32" s="19">
        <v>0</v>
      </c>
      <c r="AL32" s="19">
        <f t="shared" ref="AL32:AL35" si="2">K32+M32+N32+O32+P32+Q32+R32+S32+T32+U32+V32+W32+Z32+AA32+AB32+AC32+AF32+AK32+AE32</f>
        <v>1219531</v>
      </c>
      <c r="AM32" s="40">
        <v>39797</v>
      </c>
      <c r="AN32" s="40">
        <v>40908</v>
      </c>
      <c r="AO32" s="404"/>
    </row>
    <row r="33" spans="1:41">
      <c r="A33" s="17" t="s">
        <v>243</v>
      </c>
      <c r="B33" s="23" t="s">
        <v>76</v>
      </c>
      <c r="C33" s="23" t="s">
        <v>83</v>
      </c>
      <c r="D33" s="401" t="s">
        <v>246</v>
      </c>
      <c r="E33" s="23" t="s">
        <v>183</v>
      </c>
      <c r="F33" s="18">
        <v>15</v>
      </c>
      <c r="G33" s="18" t="s">
        <v>250</v>
      </c>
      <c r="H33" s="18" t="s">
        <v>238</v>
      </c>
      <c r="I33" s="18" t="s">
        <v>118</v>
      </c>
      <c r="J33" s="18" t="s">
        <v>121</v>
      </c>
      <c r="K33" s="19">
        <v>188110</v>
      </c>
      <c r="L33" s="22">
        <v>3</v>
      </c>
      <c r="M33" s="19">
        <v>11287</v>
      </c>
      <c r="N33" s="19">
        <v>40444</v>
      </c>
      <c r="O33" s="19">
        <v>89088</v>
      </c>
      <c r="P33" s="19">
        <v>65839</v>
      </c>
      <c r="Q33" s="19">
        <v>26336</v>
      </c>
      <c r="R33" s="19">
        <v>48861</v>
      </c>
      <c r="S33" s="19">
        <v>16736</v>
      </c>
      <c r="T33" s="19">
        <v>6297</v>
      </c>
      <c r="U33" s="19">
        <v>41276</v>
      </c>
      <c r="V33" s="19">
        <v>0</v>
      </c>
      <c r="W33" s="19"/>
      <c r="X33" s="19">
        <v>0</v>
      </c>
      <c r="Y33" s="19">
        <v>0</v>
      </c>
      <c r="Z33" s="19">
        <v>79014</v>
      </c>
      <c r="AA33" s="19">
        <v>52675</v>
      </c>
      <c r="AB33" s="19">
        <v>345626</v>
      </c>
      <c r="AC33" s="19">
        <v>44226</v>
      </c>
      <c r="AD33" s="19"/>
      <c r="AE33" s="19">
        <v>0</v>
      </c>
      <c r="AF33" s="19"/>
      <c r="AG33" s="19">
        <v>0</v>
      </c>
      <c r="AH33" s="19"/>
      <c r="AI33" s="18">
        <v>26</v>
      </c>
      <c r="AJ33" s="18">
        <v>0</v>
      </c>
      <c r="AK33" s="19">
        <v>47415</v>
      </c>
      <c r="AL33" s="19">
        <f>K33+M33+N33+O33+P33+Q33+R33+S33+T33+U33+V33+W33+Z33+AA33+AB33+AC33+AF33+AK33+AE33</f>
        <v>1103230</v>
      </c>
      <c r="AM33" s="40">
        <v>37987</v>
      </c>
      <c r="AN33" s="40">
        <v>40908</v>
      </c>
      <c r="AO33" s="404"/>
    </row>
    <row r="34" spans="1:41">
      <c r="A34" s="17" t="s">
        <v>34</v>
      </c>
      <c r="B34" s="23" t="s">
        <v>107</v>
      </c>
      <c r="C34" s="23" t="s">
        <v>108</v>
      </c>
      <c r="D34" s="401" t="s">
        <v>247</v>
      </c>
      <c r="E34" s="23" t="s">
        <v>184</v>
      </c>
      <c r="F34" s="18">
        <v>15</v>
      </c>
      <c r="G34" s="18" t="s">
        <v>251</v>
      </c>
      <c r="H34" s="18" t="s">
        <v>238</v>
      </c>
      <c r="I34" s="18" t="s">
        <v>118</v>
      </c>
      <c r="J34" s="18" t="s">
        <v>121</v>
      </c>
      <c r="K34" s="19">
        <v>188110</v>
      </c>
      <c r="L34" s="22">
        <v>3</v>
      </c>
      <c r="M34" s="19">
        <v>11287</v>
      </c>
      <c r="N34" s="19">
        <v>40444</v>
      </c>
      <c r="O34" s="19">
        <v>89088</v>
      </c>
      <c r="P34" s="19">
        <v>65839</v>
      </c>
      <c r="Q34" s="19">
        <v>26336</v>
      </c>
      <c r="R34" s="19">
        <v>48861</v>
      </c>
      <c r="S34" s="19">
        <v>16736</v>
      </c>
      <c r="T34" s="19">
        <v>6297</v>
      </c>
      <c r="U34" s="19">
        <v>41276</v>
      </c>
      <c r="V34" s="19">
        <v>0</v>
      </c>
      <c r="W34" s="19">
        <v>6600</v>
      </c>
      <c r="X34" s="19">
        <v>0</v>
      </c>
      <c r="Y34" s="19">
        <v>0</v>
      </c>
      <c r="Z34" s="19">
        <v>79014</v>
      </c>
      <c r="AA34" s="19">
        <v>52675</v>
      </c>
      <c r="AB34" s="19">
        <v>345626</v>
      </c>
      <c r="AC34" s="19">
        <v>44226</v>
      </c>
      <c r="AD34" s="19">
        <v>0</v>
      </c>
      <c r="AE34" s="19">
        <v>0</v>
      </c>
      <c r="AF34" s="19"/>
      <c r="AG34" s="23">
        <v>0</v>
      </c>
      <c r="AH34" s="23"/>
      <c r="AI34" s="18">
        <v>0</v>
      </c>
      <c r="AJ34" s="18">
        <v>0</v>
      </c>
      <c r="AK34" s="19">
        <v>0</v>
      </c>
      <c r="AL34" s="19">
        <f>K34+M34+N34+O34+P34+Q34+R34+S34+T34+U34+V34+W34+Z34+AA34+AB34+AC34+AF34+AK34+AE34</f>
        <v>1062415</v>
      </c>
      <c r="AM34" s="40">
        <v>38718</v>
      </c>
      <c r="AN34" s="40">
        <v>40908</v>
      </c>
      <c r="AO34" s="404"/>
    </row>
    <row r="35" spans="1:41" ht="15.75" thickBot="1">
      <c r="A35" s="405" t="s">
        <v>34</v>
      </c>
      <c r="B35" s="402" t="s">
        <v>257</v>
      </c>
      <c r="C35" s="402" t="s">
        <v>258</v>
      </c>
      <c r="D35" s="402" t="s">
        <v>259</v>
      </c>
      <c r="E35" s="402" t="s">
        <v>260</v>
      </c>
      <c r="F35" s="406">
        <v>13</v>
      </c>
      <c r="G35" s="406" t="s">
        <v>261</v>
      </c>
      <c r="H35" s="406" t="s">
        <v>262</v>
      </c>
      <c r="I35" s="406" t="s">
        <v>118</v>
      </c>
      <c r="J35" s="406" t="s">
        <v>121</v>
      </c>
      <c r="K35" s="407">
        <v>109653</v>
      </c>
      <c r="L35" s="408">
        <v>0</v>
      </c>
      <c r="M35" s="407">
        <v>0</v>
      </c>
      <c r="N35" s="407">
        <v>23575</v>
      </c>
      <c r="O35" s="407">
        <v>73417</v>
      </c>
      <c r="P35" s="407">
        <v>38379</v>
      </c>
      <c r="Q35" s="407">
        <v>15352</v>
      </c>
      <c r="R35" s="407">
        <v>28598</v>
      </c>
      <c r="S35" s="407">
        <v>14312</v>
      </c>
      <c r="T35" s="407">
        <v>5443</v>
      </c>
      <c r="U35" s="407">
        <v>20638</v>
      </c>
      <c r="V35" s="407">
        <v>0</v>
      </c>
      <c r="W35" s="407">
        <v>0</v>
      </c>
      <c r="X35" s="407">
        <v>0</v>
      </c>
      <c r="Y35" s="407">
        <v>0</v>
      </c>
      <c r="Z35" s="407">
        <v>0</v>
      </c>
      <c r="AA35" s="407">
        <v>0</v>
      </c>
      <c r="AB35" s="407">
        <v>345626</v>
      </c>
      <c r="AC35" s="407">
        <v>44226</v>
      </c>
      <c r="AD35" s="407">
        <v>0</v>
      </c>
      <c r="AE35" s="407">
        <v>0</v>
      </c>
      <c r="AF35" s="407">
        <v>0</v>
      </c>
      <c r="AG35" s="402">
        <v>0</v>
      </c>
      <c r="AH35" s="402"/>
      <c r="AI35" s="409">
        <v>0</v>
      </c>
      <c r="AJ35" s="409">
        <v>0</v>
      </c>
      <c r="AK35" s="407">
        <v>0</v>
      </c>
      <c r="AL35" s="26">
        <f t="shared" si="2"/>
        <v>719219</v>
      </c>
      <c r="AM35" s="410">
        <v>40909</v>
      </c>
      <c r="AN35" s="410">
        <v>41274</v>
      </c>
      <c r="AO35" s="411" t="s">
        <v>263</v>
      </c>
    </row>
  </sheetData>
  <mergeCells count="6">
    <mergeCell ref="A2:AO2"/>
    <mergeCell ref="L3:M3"/>
    <mergeCell ref="AJ3:AL3"/>
    <mergeCell ref="A27:AO27"/>
    <mergeCell ref="L29:M29"/>
    <mergeCell ref="AI29:AK29"/>
  </mergeCells>
  <pageMargins left="0.7" right="0.7" top="0.75" bottom="0.75" header="0.3" footer="0.3"/>
  <pageSetup orientation="portrait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>
  <dimension ref="A1:AM32"/>
  <sheetViews>
    <sheetView tabSelected="1" topLeftCell="A16" workbookViewId="0">
      <selection activeCell="A24" sqref="A24:AL25"/>
    </sheetView>
  </sheetViews>
  <sheetFormatPr baseColWidth="10" defaultRowHeight="15"/>
  <cols>
    <col min="13" max="25" width="11.5703125" bestFit="1" customWidth="1"/>
    <col min="26" max="26" width="11.85546875" bestFit="1" customWidth="1"/>
    <col min="27" max="30" width="11.5703125" bestFit="1" customWidth="1"/>
    <col min="31" max="31" width="12.5703125" customWidth="1"/>
    <col min="32" max="32" width="10.5703125" customWidth="1"/>
    <col min="33" max="33" width="14" customWidth="1"/>
  </cols>
  <sheetData>
    <row r="1" spans="1:39" ht="24.75" customHeight="1">
      <c r="A1" s="492" t="s">
        <v>353</v>
      </c>
      <c r="B1" s="492"/>
      <c r="C1" s="492"/>
      <c r="D1" s="492"/>
      <c r="E1" s="492"/>
      <c r="F1" s="492"/>
      <c r="G1" s="492"/>
      <c r="H1" s="492"/>
      <c r="I1" s="492"/>
      <c r="J1" s="492"/>
      <c r="K1" s="492"/>
      <c r="L1" s="492"/>
      <c r="M1" s="492"/>
      <c r="N1" s="492"/>
      <c r="O1" s="492"/>
      <c r="P1" s="492"/>
      <c r="Q1" s="492"/>
      <c r="R1" s="492"/>
      <c r="S1" s="492"/>
      <c r="T1" s="492"/>
      <c r="U1" s="492"/>
      <c r="V1" s="492"/>
      <c r="W1" s="492"/>
      <c r="X1" s="492"/>
      <c r="Y1" s="492"/>
      <c r="Z1" s="492"/>
      <c r="AA1" s="492"/>
      <c r="AB1" s="492"/>
      <c r="AC1" s="492"/>
      <c r="AD1" s="492"/>
      <c r="AE1" s="492"/>
      <c r="AF1" s="492"/>
      <c r="AG1" s="492"/>
      <c r="AH1" s="492"/>
      <c r="AI1" s="492"/>
      <c r="AJ1" s="492"/>
      <c r="AK1" s="492"/>
      <c r="AL1" s="492"/>
      <c r="AM1" s="492"/>
    </row>
    <row r="2" spans="1:39" ht="27" thickBot="1">
      <c r="C2" s="448"/>
      <c r="D2" s="448"/>
      <c r="E2" s="448"/>
      <c r="F2" s="448"/>
      <c r="G2" s="448"/>
      <c r="H2" s="448"/>
      <c r="I2" s="448"/>
      <c r="J2" s="448"/>
      <c r="K2" s="449"/>
      <c r="L2" s="452"/>
      <c r="M2" s="451"/>
      <c r="N2" s="450"/>
    </row>
    <row r="3" spans="1:39" ht="15.75" thickBot="1">
      <c r="A3" s="494" t="s">
        <v>204</v>
      </c>
      <c r="B3" s="495" t="s">
        <v>49</v>
      </c>
      <c r="C3" s="496" t="s">
        <v>49</v>
      </c>
      <c r="D3" s="497" t="s">
        <v>206</v>
      </c>
      <c r="E3" s="498" t="s">
        <v>205</v>
      </c>
      <c r="F3" s="499" t="s">
        <v>1</v>
      </c>
      <c r="G3" s="495" t="s">
        <v>222</v>
      </c>
      <c r="H3" s="500" t="s">
        <v>232</v>
      </c>
      <c r="I3" s="501" t="s">
        <v>117</v>
      </c>
      <c r="J3" s="502" t="s">
        <v>119</v>
      </c>
      <c r="K3" s="503" t="s">
        <v>46</v>
      </c>
      <c r="L3" s="504" t="s">
        <v>3</v>
      </c>
      <c r="M3" s="505"/>
      <c r="N3" s="502" t="s">
        <v>6</v>
      </c>
      <c r="O3" s="503" t="s">
        <v>7</v>
      </c>
      <c r="P3" s="494" t="s">
        <v>8</v>
      </c>
      <c r="Q3" s="506" t="s">
        <v>9</v>
      </c>
      <c r="R3" s="494" t="s">
        <v>10</v>
      </c>
      <c r="S3" s="495" t="s">
        <v>11</v>
      </c>
      <c r="T3" s="494" t="s">
        <v>12</v>
      </c>
      <c r="U3" s="499" t="s">
        <v>144</v>
      </c>
      <c r="V3" s="507" t="s">
        <v>20</v>
      </c>
      <c r="W3" s="499" t="s">
        <v>38</v>
      </c>
      <c r="X3" s="508" t="s">
        <v>14</v>
      </c>
      <c r="Y3" s="508" t="s">
        <v>15</v>
      </c>
      <c r="Z3" s="508" t="s">
        <v>155</v>
      </c>
      <c r="AA3" s="499" t="s">
        <v>157</v>
      </c>
      <c r="AB3" s="499" t="s">
        <v>348</v>
      </c>
      <c r="AC3" s="495" t="s">
        <v>350</v>
      </c>
      <c r="AD3" s="502" t="s">
        <v>352</v>
      </c>
      <c r="AE3" s="509" t="s">
        <v>344</v>
      </c>
      <c r="AF3" s="502" t="s">
        <v>275</v>
      </c>
      <c r="AG3" s="502" t="s">
        <v>342</v>
      </c>
      <c r="AH3" s="510" t="s">
        <v>17</v>
      </c>
      <c r="AI3" s="510"/>
      <c r="AJ3" s="510"/>
      <c r="AK3" s="511" t="s">
        <v>18</v>
      </c>
      <c r="AL3" s="512" t="s">
        <v>124</v>
      </c>
      <c r="AM3" s="512" t="s">
        <v>126</v>
      </c>
    </row>
    <row r="4" spans="1:39" ht="15.75" thickBot="1">
      <c r="A4" s="513"/>
      <c r="B4" s="514" t="s">
        <v>50</v>
      </c>
      <c r="C4" s="515" t="s">
        <v>51</v>
      </c>
      <c r="D4" s="516"/>
      <c r="E4" s="517"/>
      <c r="F4" s="518"/>
      <c r="G4" s="519" t="s">
        <v>223</v>
      </c>
      <c r="H4" s="520" t="s">
        <v>233</v>
      </c>
      <c r="I4" s="521"/>
      <c r="J4" s="521" t="s">
        <v>120</v>
      </c>
      <c r="K4" s="522" t="s">
        <v>47</v>
      </c>
      <c r="L4" s="523" t="s">
        <v>4</v>
      </c>
      <c r="M4" s="524" t="s">
        <v>5</v>
      </c>
      <c r="N4" s="525"/>
      <c r="O4" s="526"/>
      <c r="P4" s="527"/>
      <c r="Q4" s="528"/>
      <c r="R4" s="527"/>
      <c r="S4" s="520"/>
      <c r="T4" s="513"/>
      <c r="U4" s="518"/>
      <c r="V4" s="529" t="s">
        <v>21</v>
      </c>
      <c r="W4" s="519" t="s">
        <v>39</v>
      </c>
      <c r="X4" s="518"/>
      <c r="Y4" s="519">
        <v>19803</v>
      </c>
      <c r="Z4" s="519" t="s">
        <v>156</v>
      </c>
      <c r="AA4" s="519" t="s">
        <v>158</v>
      </c>
      <c r="AB4" s="530" t="s">
        <v>349</v>
      </c>
      <c r="AC4" s="514" t="s">
        <v>349</v>
      </c>
      <c r="AD4" s="531" t="s">
        <v>129</v>
      </c>
      <c r="AE4" s="532" t="s">
        <v>345</v>
      </c>
      <c r="AF4" s="531" t="s">
        <v>354</v>
      </c>
      <c r="AG4" s="531" t="s">
        <v>341</v>
      </c>
      <c r="AH4" s="533">
        <v>0.25</v>
      </c>
      <c r="AI4" s="534">
        <v>0.5</v>
      </c>
      <c r="AJ4" s="535" t="s">
        <v>5</v>
      </c>
      <c r="AK4" s="525"/>
      <c r="AL4" s="536" t="s">
        <v>125</v>
      </c>
      <c r="AM4" s="536" t="s">
        <v>127</v>
      </c>
    </row>
    <row r="5" spans="1:39">
      <c r="A5" s="12" t="s">
        <v>22</v>
      </c>
      <c r="B5" s="29" t="s">
        <v>53</v>
      </c>
      <c r="C5" s="29" t="s">
        <v>309</v>
      </c>
      <c r="D5" s="400" t="s">
        <v>207</v>
      </c>
      <c r="E5" s="13" t="s">
        <v>165</v>
      </c>
      <c r="F5" s="13">
        <v>6</v>
      </c>
      <c r="G5" s="13" t="s">
        <v>22</v>
      </c>
      <c r="H5" s="13" t="s">
        <v>56</v>
      </c>
      <c r="I5" s="13" t="s">
        <v>118</v>
      </c>
      <c r="J5" s="13" t="s">
        <v>121</v>
      </c>
      <c r="K5" s="14">
        <v>476587</v>
      </c>
      <c r="L5" s="15">
        <v>14</v>
      </c>
      <c r="M5" s="19">
        <f>K5*28/100</f>
        <v>133444.35999999999</v>
      </c>
      <c r="N5" s="19">
        <f>K5*0.215</f>
        <v>102466.205</v>
      </c>
      <c r="O5" s="14">
        <v>1177427</v>
      </c>
      <c r="P5" s="19">
        <f>K5*0.35</f>
        <v>166805.44999999998</v>
      </c>
      <c r="Q5" s="19">
        <f>P5*0.4</f>
        <v>66722.179999999993</v>
      </c>
      <c r="R5" s="19">
        <v>17628</v>
      </c>
      <c r="S5" s="14">
        <v>228416</v>
      </c>
      <c r="T5" s="14">
        <v>87044</v>
      </c>
      <c r="U5" s="14">
        <v>0</v>
      </c>
      <c r="V5" s="14">
        <v>0</v>
      </c>
      <c r="W5" s="14">
        <v>0</v>
      </c>
      <c r="X5" s="14">
        <v>0</v>
      </c>
      <c r="Y5" s="14">
        <v>0</v>
      </c>
      <c r="Z5" s="14">
        <v>0</v>
      </c>
      <c r="AA5" s="14">
        <v>0</v>
      </c>
      <c r="AB5" s="19">
        <v>0</v>
      </c>
      <c r="AC5" s="14">
        <v>0</v>
      </c>
      <c r="AD5" s="19">
        <v>0</v>
      </c>
      <c r="AE5" s="19">
        <v>0</v>
      </c>
      <c r="AF5" s="19">
        <v>0</v>
      </c>
      <c r="AG5" s="19">
        <v>1654014</v>
      </c>
      <c r="AH5" s="16">
        <v>0</v>
      </c>
      <c r="AI5" s="16">
        <v>0</v>
      </c>
      <c r="AJ5" s="14">
        <v>0</v>
      </c>
      <c r="AK5" s="19">
        <f>K5+M5+N5+O5+P5+Q5+R5+S5+T5+U5+V5+X5+Y5+AA5+AB5+AJ5+AG5+AC5+Z5+AD5+AE5+AF5</f>
        <v>4110554.1949999998</v>
      </c>
      <c r="AL5" s="49">
        <v>39788</v>
      </c>
      <c r="AM5" s="459">
        <v>42710</v>
      </c>
    </row>
    <row r="6" spans="1:39">
      <c r="A6" s="17" t="s">
        <v>23</v>
      </c>
      <c r="B6" s="23" t="s">
        <v>57</v>
      </c>
      <c r="C6" s="23" t="s">
        <v>58</v>
      </c>
      <c r="D6" s="401" t="s">
        <v>208</v>
      </c>
      <c r="E6" s="18" t="s">
        <v>166</v>
      </c>
      <c r="F6" s="18">
        <v>8</v>
      </c>
      <c r="G6" s="18" t="s">
        <v>24</v>
      </c>
      <c r="H6" s="18" t="s">
        <v>59</v>
      </c>
      <c r="I6" s="18" t="s">
        <v>118</v>
      </c>
      <c r="J6" s="18" t="s">
        <v>121</v>
      </c>
      <c r="K6" s="19">
        <v>406464</v>
      </c>
      <c r="L6" s="20">
        <v>5</v>
      </c>
      <c r="M6" s="19">
        <f>K6*10/100</f>
        <v>40646.400000000001</v>
      </c>
      <c r="N6" s="19">
        <f t="shared" ref="N6:N20" si="0">K6*0.215</f>
        <v>87389.759999999995</v>
      </c>
      <c r="O6" s="19">
        <v>677947</v>
      </c>
      <c r="P6" s="19">
        <f t="shared" ref="P6:P20" si="1">K6*0.35</f>
        <v>142262.39999999999</v>
      </c>
      <c r="Q6" s="19">
        <f t="shared" ref="Q6:Q20" si="2">P6*0.4</f>
        <v>56904.959999999999</v>
      </c>
      <c r="R6" s="19">
        <v>17628</v>
      </c>
      <c r="S6" s="19">
        <v>120139</v>
      </c>
      <c r="T6" s="19">
        <v>49531</v>
      </c>
      <c r="U6" s="19">
        <v>27806</v>
      </c>
      <c r="V6" s="19">
        <v>0</v>
      </c>
      <c r="W6" s="19">
        <v>0</v>
      </c>
      <c r="X6" s="19">
        <v>325323</v>
      </c>
      <c r="Y6" s="19">
        <v>216882</v>
      </c>
      <c r="Z6" s="19">
        <v>0</v>
      </c>
      <c r="AA6" s="19">
        <v>0</v>
      </c>
      <c r="AB6" s="19">
        <v>0</v>
      </c>
      <c r="AC6" s="19">
        <v>0</v>
      </c>
      <c r="AD6" s="19">
        <v>0</v>
      </c>
      <c r="AE6" s="19">
        <v>0</v>
      </c>
      <c r="AF6" s="19">
        <v>70000</v>
      </c>
      <c r="AG6" s="19">
        <v>0</v>
      </c>
      <c r="AH6" s="21">
        <v>0</v>
      </c>
      <c r="AI6" s="21">
        <v>0</v>
      </c>
      <c r="AJ6" s="19">
        <v>0</v>
      </c>
      <c r="AK6" s="19">
        <f t="shared" ref="AK6:AK14" si="3">K6+M6+N6+O6+P6+Q6+R6+S6+T6+U6+V6+X6+Y6+AA6+AB6+AJ6+AG6+AC6+Z6+AD6+AE6+AF6</f>
        <v>2238923.52</v>
      </c>
      <c r="AL6" s="40">
        <v>37681</v>
      </c>
      <c r="AM6" s="55" t="s">
        <v>136</v>
      </c>
    </row>
    <row r="7" spans="1:39">
      <c r="A7" s="17" t="s">
        <v>23</v>
      </c>
      <c r="B7" s="23" t="s">
        <v>64</v>
      </c>
      <c r="C7" s="23" t="s">
        <v>65</v>
      </c>
      <c r="D7" s="401" t="s">
        <v>209</v>
      </c>
      <c r="E7" s="18" t="s">
        <v>167</v>
      </c>
      <c r="F7" s="18">
        <v>8</v>
      </c>
      <c r="G7" s="18" t="s">
        <v>343</v>
      </c>
      <c r="H7" s="18" t="s">
        <v>231</v>
      </c>
      <c r="I7" s="18" t="s">
        <v>118</v>
      </c>
      <c r="J7" s="18" t="s">
        <v>121</v>
      </c>
      <c r="K7" s="19">
        <v>406464</v>
      </c>
      <c r="L7" s="20">
        <v>0</v>
      </c>
      <c r="M7" s="19">
        <v>0</v>
      </c>
      <c r="N7" s="19">
        <f t="shared" si="0"/>
        <v>87389.759999999995</v>
      </c>
      <c r="O7" s="19">
        <v>677947</v>
      </c>
      <c r="P7" s="19">
        <f t="shared" si="1"/>
        <v>142262.39999999999</v>
      </c>
      <c r="Q7" s="19">
        <f t="shared" si="2"/>
        <v>56904.959999999999</v>
      </c>
      <c r="R7" s="19">
        <v>17628</v>
      </c>
      <c r="S7" s="19">
        <v>120139</v>
      </c>
      <c r="T7" s="19">
        <v>49531</v>
      </c>
      <c r="U7" s="19">
        <v>27806</v>
      </c>
      <c r="V7" s="19">
        <v>0</v>
      </c>
      <c r="W7" s="19">
        <v>0</v>
      </c>
      <c r="X7" s="19">
        <v>0</v>
      </c>
      <c r="Y7" s="19">
        <v>0</v>
      </c>
      <c r="Z7" s="19">
        <v>0</v>
      </c>
      <c r="AA7" s="19">
        <v>0</v>
      </c>
      <c r="AB7" s="19">
        <v>0</v>
      </c>
      <c r="AC7" s="19">
        <v>0</v>
      </c>
      <c r="AD7" s="19">
        <v>0</v>
      </c>
      <c r="AE7" s="19">
        <v>0</v>
      </c>
      <c r="AF7" s="19">
        <v>70000</v>
      </c>
      <c r="AG7" s="19">
        <v>0</v>
      </c>
      <c r="AH7" s="21">
        <v>9</v>
      </c>
      <c r="AI7" s="21">
        <v>0</v>
      </c>
      <c r="AJ7" s="19">
        <v>64209</v>
      </c>
      <c r="AK7" s="19">
        <f t="shared" si="3"/>
        <v>1720281.1199999999</v>
      </c>
      <c r="AL7" s="40">
        <v>36740</v>
      </c>
      <c r="AM7" s="55" t="s">
        <v>136</v>
      </c>
    </row>
    <row r="8" spans="1:39">
      <c r="A8" s="17" t="s">
        <v>23</v>
      </c>
      <c r="B8" s="23" t="s">
        <v>310</v>
      </c>
      <c r="C8" s="23" t="s">
        <v>311</v>
      </c>
      <c r="D8" s="401" t="s">
        <v>312</v>
      </c>
      <c r="E8" s="18" t="s">
        <v>313</v>
      </c>
      <c r="F8" s="18">
        <v>8</v>
      </c>
      <c r="G8" s="18" t="s">
        <v>315</v>
      </c>
      <c r="H8" s="18" t="s">
        <v>314</v>
      </c>
      <c r="I8" s="18" t="s">
        <v>118</v>
      </c>
      <c r="J8" s="18" t="s">
        <v>121</v>
      </c>
      <c r="K8" s="19">
        <v>406464</v>
      </c>
      <c r="L8" s="20">
        <v>1</v>
      </c>
      <c r="M8" s="19">
        <f>K8*2/100</f>
        <v>8129.28</v>
      </c>
      <c r="N8" s="19">
        <f t="shared" si="0"/>
        <v>87389.759999999995</v>
      </c>
      <c r="O8" s="19">
        <v>677947</v>
      </c>
      <c r="P8" s="19">
        <f t="shared" si="1"/>
        <v>142262.39999999999</v>
      </c>
      <c r="Q8" s="19">
        <f t="shared" si="2"/>
        <v>56904.959999999999</v>
      </c>
      <c r="R8" s="19">
        <v>17628</v>
      </c>
      <c r="S8" s="19">
        <v>120139</v>
      </c>
      <c r="T8" s="19">
        <v>49531</v>
      </c>
      <c r="U8" s="19">
        <v>27806</v>
      </c>
      <c r="V8" s="19">
        <v>0</v>
      </c>
      <c r="W8" s="19">
        <v>0</v>
      </c>
      <c r="X8" s="19">
        <v>0</v>
      </c>
      <c r="Y8" s="19">
        <v>0</v>
      </c>
      <c r="Z8" s="19">
        <v>0</v>
      </c>
      <c r="AA8" s="19">
        <v>0</v>
      </c>
      <c r="AB8" s="19">
        <v>0</v>
      </c>
      <c r="AC8" s="19">
        <v>0</v>
      </c>
      <c r="AD8" s="19">
        <v>0</v>
      </c>
      <c r="AE8" s="19">
        <v>0</v>
      </c>
      <c r="AF8" s="19">
        <v>70000</v>
      </c>
      <c r="AG8" s="19">
        <v>0</v>
      </c>
      <c r="AH8" s="21">
        <v>0</v>
      </c>
      <c r="AI8" s="21">
        <v>0</v>
      </c>
      <c r="AJ8" s="19">
        <v>0</v>
      </c>
      <c r="AK8" s="19">
        <f t="shared" si="3"/>
        <v>1664201.4</v>
      </c>
      <c r="AL8" s="40">
        <v>41334</v>
      </c>
      <c r="AM8" s="55" t="s">
        <v>136</v>
      </c>
    </row>
    <row r="9" spans="1:39">
      <c r="A9" s="17" t="s">
        <v>23</v>
      </c>
      <c r="B9" s="23" t="s">
        <v>71</v>
      </c>
      <c r="C9" s="23" t="s">
        <v>72</v>
      </c>
      <c r="D9" s="401" t="s">
        <v>211</v>
      </c>
      <c r="E9" s="18" t="s">
        <v>169</v>
      </c>
      <c r="F9" s="18">
        <v>10</v>
      </c>
      <c r="G9" s="18" t="s">
        <v>28</v>
      </c>
      <c r="H9" s="18" t="s">
        <v>234</v>
      </c>
      <c r="I9" s="18" t="s">
        <v>118</v>
      </c>
      <c r="J9" s="18" t="s">
        <v>121</v>
      </c>
      <c r="K9" s="19">
        <v>348426</v>
      </c>
      <c r="L9" s="20">
        <v>9</v>
      </c>
      <c r="M9" s="19">
        <f>K9*18/100</f>
        <v>62716.68</v>
      </c>
      <c r="N9" s="19">
        <f t="shared" si="0"/>
        <v>74911.59</v>
      </c>
      <c r="O9" s="19">
        <v>393757</v>
      </c>
      <c r="P9" s="19">
        <f t="shared" si="1"/>
        <v>121949.09999999999</v>
      </c>
      <c r="Q9" s="19">
        <f t="shared" si="2"/>
        <v>48779.64</v>
      </c>
      <c r="R9" s="19">
        <v>17628</v>
      </c>
      <c r="S9" s="19">
        <v>68453</v>
      </c>
      <c r="T9" s="19">
        <v>28238</v>
      </c>
      <c r="U9" s="19">
        <v>27806</v>
      </c>
      <c r="V9" s="19">
        <v>0</v>
      </c>
      <c r="W9" s="19">
        <v>0</v>
      </c>
      <c r="X9" s="19">
        <v>0</v>
      </c>
      <c r="Y9" s="19">
        <v>0</v>
      </c>
      <c r="Z9" s="19">
        <v>0</v>
      </c>
      <c r="AA9" s="19">
        <v>0</v>
      </c>
      <c r="AB9" s="19">
        <v>0</v>
      </c>
      <c r="AC9" s="19">
        <v>0</v>
      </c>
      <c r="AD9" s="19">
        <v>0</v>
      </c>
      <c r="AE9" s="19">
        <v>0</v>
      </c>
      <c r="AF9" s="19">
        <v>70000</v>
      </c>
      <c r="AG9" s="19">
        <v>0</v>
      </c>
      <c r="AH9" s="21">
        <v>28</v>
      </c>
      <c r="AI9" s="21">
        <v>12</v>
      </c>
      <c r="AJ9" s="19">
        <v>207030</v>
      </c>
      <c r="AK9" s="19">
        <f t="shared" si="3"/>
        <v>1469695.01</v>
      </c>
      <c r="AL9" s="40">
        <v>32265</v>
      </c>
      <c r="AM9" s="55" t="s">
        <v>136</v>
      </c>
    </row>
    <row r="10" spans="1:39">
      <c r="A10" s="17" t="s">
        <v>29</v>
      </c>
      <c r="B10" s="23" t="s">
        <v>78</v>
      </c>
      <c r="C10" s="23" t="s">
        <v>79</v>
      </c>
      <c r="D10" s="401" t="s">
        <v>316</v>
      </c>
      <c r="E10" s="18" t="s">
        <v>171</v>
      </c>
      <c r="F10" s="18">
        <v>11</v>
      </c>
      <c r="G10" s="18" t="s">
        <v>226</v>
      </c>
      <c r="H10" s="18" t="s">
        <v>229</v>
      </c>
      <c r="I10" s="18" t="s">
        <v>118</v>
      </c>
      <c r="J10" s="18" t="s">
        <v>121</v>
      </c>
      <c r="K10" s="19">
        <v>322635</v>
      </c>
      <c r="L10" s="20">
        <v>15</v>
      </c>
      <c r="M10" s="19">
        <f>K10*30/100</f>
        <v>96790.5</v>
      </c>
      <c r="N10" s="19">
        <f t="shared" si="0"/>
        <v>69366.524999999994</v>
      </c>
      <c r="O10" s="19">
        <v>297528</v>
      </c>
      <c r="P10" s="19">
        <f t="shared" si="1"/>
        <v>112922.25</v>
      </c>
      <c r="Q10" s="19">
        <f t="shared" si="2"/>
        <v>45168.9</v>
      </c>
      <c r="R10" s="19">
        <v>17628</v>
      </c>
      <c r="S10" s="19">
        <v>51021</v>
      </c>
      <c r="T10" s="19">
        <v>21018</v>
      </c>
      <c r="U10" s="19">
        <v>27806</v>
      </c>
      <c r="V10" s="19">
        <v>16712</v>
      </c>
      <c r="W10" s="19">
        <v>0</v>
      </c>
      <c r="X10" s="19">
        <v>0</v>
      </c>
      <c r="Y10" s="19">
        <v>0</v>
      </c>
      <c r="Z10" s="19">
        <v>0</v>
      </c>
      <c r="AA10" s="19">
        <v>0</v>
      </c>
      <c r="AB10" s="19">
        <v>0</v>
      </c>
      <c r="AC10" s="19">
        <v>0</v>
      </c>
      <c r="AD10" s="19">
        <v>0</v>
      </c>
      <c r="AE10" s="19">
        <v>0</v>
      </c>
      <c r="AF10" s="19">
        <v>70000</v>
      </c>
      <c r="AG10" s="19">
        <v>0</v>
      </c>
      <c r="AH10" s="21">
        <v>47</v>
      </c>
      <c r="AI10" s="21">
        <v>2</v>
      </c>
      <c r="AJ10" s="19">
        <v>203584</v>
      </c>
      <c r="AK10" s="19">
        <f t="shared" si="3"/>
        <v>1352180.175</v>
      </c>
      <c r="AL10" s="40">
        <v>29738</v>
      </c>
      <c r="AM10" s="55" t="s">
        <v>136</v>
      </c>
    </row>
    <row r="11" spans="1:39">
      <c r="A11" s="17" t="s">
        <v>29</v>
      </c>
      <c r="B11" s="23" t="s">
        <v>103</v>
      </c>
      <c r="C11" s="23" t="s">
        <v>104</v>
      </c>
      <c r="D11" s="401" t="s">
        <v>244</v>
      </c>
      <c r="E11" s="18" t="s">
        <v>332</v>
      </c>
      <c r="F11" s="18">
        <v>11</v>
      </c>
      <c r="G11" s="18" t="s">
        <v>333</v>
      </c>
      <c r="H11" s="18" t="s">
        <v>334</v>
      </c>
      <c r="I11" s="18" t="s">
        <v>118</v>
      </c>
      <c r="J11" s="18" t="s">
        <v>121</v>
      </c>
      <c r="K11" s="19">
        <v>322635</v>
      </c>
      <c r="L11" s="20">
        <v>2</v>
      </c>
      <c r="M11" s="19">
        <f>K11*4/100</f>
        <v>12905.4</v>
      </c>
      <c r="N11" s="19">
        <f t="shared" si="0"/>
        <v>69366.524999999994</v>
      </c>
      <c r="O11" s="19">
        <v>297528</v>
      </c>
      <c r="P11" s="19">
        <f t="shared" si="1"/>
        <v>112922.25</v>
      </c>
      <c r="Q11" s="19">
        <f t="shared" si="2"/>
        <v>45168.9</v>
      </c>
      <c r="R11" s="19">
        <v>17628</v>
      </c>
      <c r="S11" s="19">
        <v>51021</v>
      </c>
      <c r="T11" s="19">
        <v>21018</v>
      </c>
      <c r="U11" s="19">
        <v>27806</v>
      </c>
      <c r="V11" s="19">
        <v>0</v>
      </c>
      <c r="W11" s="19">
        <v>0</v>
      </c>
      <c r="X11" s="19">
        <v>0</v>
      </c>
      <c r="Y11" s="19">
        <v>0</v>
      </c>
      <c r="Z11" s="19">
        <v>0</v>
      </c>
      <c r="AA11" s="19">
        <v>0</v>
      </c>
      <c r="AB11" s="19">
        <v>0</v>
      </c>
      <c r="AC11" s="19">
        <v>0</v>
      </c>
      <c r="AD11" s="19">
        <v>0</v>
      </c>
      <c r="AE11" s="19">
        <v>0</v>
      </c>
      <c r="AF11" s="19">
        <v>70000</v>
      </c>
      <c r="AG11" s="19">
        <v>0</v>
      </c>
      <c r="AH11" s="21">
        <v>15</v>
      </c>
      <c r="AI11" s="21">
        <v>7</v>
      </c>
      <c r="AJ11" s="19">
        <v>95472</v>
      </c>
      <c r="AK11" s="19">
        <f t="shared" si="3"/>
        <v>1143471.0750000002</v>
      </c>
      <c r="AL11" s="40">
        <v>41548</v>
      </c>
      <c r="AM11" s="55" t="s">
        <v>136</v>
      </c>
    </row>
    <row r="12" spans="1:39">
      <c r="A12" s="17" t="s">
        <v>32</v>
      </c>
      <c r="B12" s="23" t="s">
        <v>82</v>
      </c>
      <c r="C12" s="23" t="s">
        <v>83</v>
      </c>
      <c r="D12" s="401" t="s">
        <v>214</v>
      </c>
      <c r="E12" s="18" t="s">
        <v>172</v>
      </c>
      <c r="F12" s="18">
        <v>13</v>
      </c>
      <c r="G12" s="18" t="s">
        <v>235</v>
      </c>
      <c r="H12" s="18" t="s">
        <v>236</v>
      </c>
      <c r="I12" s="18" t="s">
        <v>118</v>
      </c>
      <c r="J12" s="18" t="s">
        <v>121</v>
      </c>
      <c r="K12" s="19">
        <v>276598</v>
      </c>
      <c r="L12" s="20">
        <v>15</v>
      </c>
      <c r="M12" s="19">
        <f>K12*30/100</f>
        <v>82979.399999999994</v>
      </c>
      <c r="N12" s="19">
        <f t="shared" si="0"/>
        <v>59468.57</v>
      </c>
      <c r="O12" s="19">
        <v>163426</v>
      </c>
      <c r="P12" s="19">
        <f t="shared" si="1"/>
        <v>96809.299999999988</v>
      </c>
      <c r="Q12" s="19">
        <f t="shared" si="2"/>
        <v>38723.719999999994</v>
      </c>
      <c r="R12" s="19">
        <v>63659</v>
      </c>
      <c r="S12" s="19">
        <v>31857</v>
      </c>
      <c r="T12" s="19">
        <v>12115</v>
      </c>
      <c r="U12" s="19">
        <v>45940</v>
      </c>
      <c r="V12" s="19">
        <v>0</v>
      </c>
      <c r="W12" s="19">
        <v>0</v>
      </c>
      <c r="X12" s="19">
        <v>0</v>
      </c>
      <c r="Y12" s="19">
        <v>0</v>
      </c>
      <c r="Z12" s="19">
        <v>0</v>
      </c>
      <c r="AA12" s="19">
        <v>0</v>
      </c>
      <c r="AB12" s="19">
        <v>0</v>
      </c>
      <c r="AC12" s="19">
        <v>0</v>
      </c>
      <c r="AD12" s="19">
        <v>0</v>
      </c>
      <c r="AE12" s="19">
        <v>0</v>
      </c>
      <c r="AF12" s="19">
        <v>70000</v>
      </c>
      <c r="AG12" s="19">
        <v>0</v>
      </c>
      <c r="AH12" s="21">
        <v>73</v>
      </c>
      <c r="AI12" s="21">
        <v>17</v>
      </c>
      <c r="AJ12" s="19">
        <v>270904</v>
      </c>
      <c r="AK12" s="19">
        <f t="shared" si="3"/>
        <v>1212479.99</v>
      </c>
      <c r="AL12" s="40">
        <v>29966</v>
      </c>
      <c r="AM12" s="55" t="s">
        <v>136</v>
      </c>
    </row>
    <row r="13" spans="1:39">
      <c r="A13" s="17" t="s">
        <v>34</v>
      </c>
      <c r="B13" s="23" t="s">
        <v>85</v>
      </c>
      <c r="C13" s="23" t="s">
        <v>86</v>
      </c>
      <c r="D13" s="401" t="s">
        <v>215</v>
      </c>
      <c r="E13" s="18" t="s">
        <v>173</v>
      </c>
      <c r="F13" s="18">
        <v>14</v>
      </c>
      <c r="G13" s="18" t="s">
        <v>228</v>
      </c>
      <c r="H13" s="18" t="s">
        <v>238</v>
      </c>
      <c r="I13" s="18" t="s">
        <v>118</v>
      </c>
      <c r="J13" s="18" t="s">
        <v>121</v>
      </c>
      <c r="K13" s="19">
        <v>256069</v>
      </c>
      <c r="L13" s="20">
        <v>15</v>
      </c>
      <c r="M13" s="19">
        <f>K13*30/100</f>
        <v>76820.7</v>
      </c>
      <c r="N13" s="19">
        <f t="shared" si="0"/>
        <v>55054.834999999999</v>
      </c>
      <c r="O13" s="19">
        <v>123449</v>
      </c>
      <c r="P13" s="19">
        <f t="shared" si="1"/>
        <v>89624.15</v>
      </c>
      <c r="Q13" s="19">
        <f t="shared" si="2"/>
        <v>35849.659999999996</v>
      </c>
      <c r="R13" s="19">
        <v>63151</v>
      </c>
      <c r="S13" s="19">
        <v>24020</v>
      </c>
      <c r="T13" s="19">
        <v>8958</v>
      </c>
      <c r="U13" s="19">
        <v>45940</v>
      </c>
      <c r="V13" s="19">
        <v>0</v>
      </c>
      <c r="W13" s="19">
        <v>0</v>
      </c>
      <c r="X13" s="19">
        <v>0</v>
      </c>
      <c r="Y13" s="19">
        <v>0</v>
      </c>
      <c r="Z13" s="19">
        <v>0</v>
      </c>
      <c r="AA13" s="19">
        <v>0</v>
      </c>
      <c r="AB13" s="19">
        <v>0</v>
      </c>
      <c r="AC13" s="19">
        <v>0</v>
      </c>
      <c r="AD13" s="19">
        <v>0</v>
      </c>
      <c r="AE13" s="19">
        <v>0</v>
      </c>
      <c r="AF13" s="19">
        <v>100000</v>
      </c>
      <c r="AG13" s="19">
        <v>0</v>
      </c>
      <c r="AH13" s="21">
        <v>0</v>
      </c>
      <c r="AI13" s="21">
        <v>0</v>
      </c>
      <c r="AJ13" s="19">
        <v>0</v>
      </c>
      <c r="AK13" s="19">
        <f t="shared" si="3"/>
        <v>878936.34500000009</v>
      </c>
      <c r="AL13" s="40">
        <v>29573</v>
      </c>
      <c r="AM13" s="55" t="s">
        <v>136</v>
      </c>
    </row>
    <row r="14" spans="1:39">
      <c r="A14" s="17" t="s">
        <v>34</v>
      </c>
      <c r="B14" s="23" t="s">
        <v>88</v>
      </c>
      <c r="C14" s="23" t="s">
        <v>89</v>
      </c>
      <c r="D14" s="401" t="s">
        <v>216</v>
      </c>
      <c r="E14" s="18" t="s">
        <v>174</v>
      </c>
      <c r="F14" s="18">
        <v>15</v>
      </c>
      <c r="G14" s="18" t="s">
        <v>230</v>
      </c>
      <c r="H14" s="18" t="s">
        <v>229</v>
      </c>
      <c r="I14" s="18" t="s">
        <v>118</v>
      </c>
      <c r="J14" s="18" t="s">
        <v>121</v>
      </c>
      <c r="K14" s="19">
        <v>237118</v>
      </c>
      <c r="L14" s="20">
        <v>13</v>
      </c>
      <c r="M14" s="19">
        <f>K14*26/100</f>
        <v>61650.68</v>
      </c>
      <c r="N14" s="19">
        <f t="shared" si="0"/>
        <v>50980.37</v>
      </c>
      <c r="O14" s="19">
        <v>99155</v>
      </c>
      <c r="P14" s="19">
        <f t="shared" si="1"/>
        <v>82991.299999999988</v>
      </c>
      <c r="Q14" s="19">
        <f t="shared" si="2"/>
        <v>33196.519999999997</v>
      </c>
      <c r="R14" s="19">
        <v>54382</v>
      </c>
      <c r="S14" s="19">
        <v>18627</v>
      </c>
      <c r="T14" s="19">
        <v>7009</v>
      </c>
      <c r="U14" s="19">
        <v>45940</v>
      </c>
      <c r="V14" s="19">
        <v>12379</v>
      </c>
      <c r="W14" s="19">
        <v>0</v>
      </c>
      <c r="X14" s="19">
        <v>0</v>
      </c>
      <c r="Y14" s="19">
        <v>0</v>
      </c>
      <c r="Z14" s="19">
        <v>0</v>
      </c>
      <c r="AA14" s="19">
        <v>0</v>
      </c>
      <c r="AB14" s="19">
        <v>0</v>
      </c>
      <c r="AC14" s="19">
        <v>0</v>
      </c>
      <c r="AD14" s="19">
        <v>0</v>
      </c>
      <c r="AE14" s="19">
        <v>0</v>
      </c>
      <c r="AF14" s="19">
        <v>100000</v>
      </c>
      <c r="AG14" s="19">
        <v>0</v>
      </c>
      <c r="AH14" s="21">
        <v>42</v>
      </c>
      <c r="AI14" s="21">
        <v>0</v>
      </c>
      <c r="AJ14" s="19">
        <v>93249</v>
      </c>
      <c r="AK14" s="19">
        <f t="shared" si="3"/>
        <v>896677.87</v>
      </c>
      <c r="AL14" s="40">
        <v>32097</v>
      </c>
      <c r="AM14" s="55" t="s">
        <v>136</v>
      </c>
    </row>
    <row r="15" spans="1:39">
      <c r="A15" s="17" t="s">
        <v>34</v>
      </c>
      <c r="B15" s="23" t="s">
        <v>78</v>
      </c>
      <c r="C15" s="23" t="s">
        <v>79</v>
      </c>
      <c r="D15" s="401" t="s">
        <v>210</v>
      </c>
      <c r="E15" s="18" t="s">
        <v>175</v>
      </c>
      <c r="F15" s="18">
        <v>16</v>
      </c>
      <c r="G15" s="18" t="s">
        <v>41</v>
      </c>
      <c r="H15" s="18" t="s">
        <v>227</v>
      </c>
      <c r="I15" s="18" t="s">
        <v>118</v>
      </c>
      <c r="J15" s="18" t="s">
        <v>121</v>
      </c>
      <c r="K15" s="19">
        <v>219503</v>
      </c>
      <c r="L15" s="22">
        <v>10</v>
      </c>
      <c r="M15" s="19">
        <f>K15*20/100</f>
        <v>43900.6</v>
      </c>
      <c r="N15" s="19">
        <f t="shared" si="0"/>
        <v>47193.144999999997</v>
      </c>
      <c r="O15" s="19">
        <v>97384</v>
      </c>
      <c r="P15" s="19">
        <f t="shared" si="1"/>
        <v>76826.049999999988</v>
      </c>
      <c r="Q15" s="19">
        <f t="shared" si="2"/>
        <v>30730.42</v>
      </c>
      <c r="R15" s="19">
        <v>57296</v>
      </c>
      <c r="S15" s="19">
        <v>18144</v>
      </c>
      <c r="T15" s="19">
        <v>6807</v>
      </c>
      <c r="U15" s="19">
        <v>45940</v>
      </c>
      <c r="V15" s="19">
        <v>0</v>
      </c>
      <c r="W15" s="19">
        <v>1793</v>
      </c>
      <c r="X15" s="19">
        <v>0</v>
      </c>
      <c r="Y15" s="19">
        <v>0</v>
      </c>
      <c r="Z15" s="19">
        <v>0</v>
      </c>
      <c r="AA15" s="19">
        <v>0</v>
      </c>
      <c r="AB15" s="19">
        <v>0</v>
      </c>
      <c r="AC15" s="19">
        <v>0</v>
      </c>
      <c r="AD15" s="19">
        <v>0</v>
      </c>
      <c r="AE15" s="19">
        <v>0</v>
      </c>
      <c r="AF15" s="19">
        <v>100000</v>
      </c>
      <c r="AG15" s="19">
        <v>0</v>
      </c>
      <c r="AH15" s="21">
        <v>0</v>
      </c>
      <c r="AI15" s="21">
        <v>0</v>
      </c>
      <c r="AJ15" s="19">
        <v>0</v>
      </c>
      <c r="AK15" s="19">
        <f>K15+M15+N15+O15+P15+Q15+R15+S15+T15+U15+V15+X15+Y15+AA15+AB15+AJ15+AG15+AC15+Z15+AD15+AE15+AF15+W15</f>
        <v>745517.21499999997</v>
      </c>
      <c r="AL15" s="40">
        <v>30758</v>
      </c>
      <c r="AM15" s="55" t="s">
        <v>136</v>
      </c>
    </row>
    <row r="16" spans="1:39">
      <c r="A16" s="17" t="s">
        <v>34</v>
      </c>
      <c r="B16" s="23" t="s">
        <v>91</v>
      </c>
      <c r="C16" s="23" t="s">
        <v>92</v>
      </c>
      <c r="D16" s="401" t="s">
        <v>217</v>
      </c>
      <c r="E16" s="18" t="s">
        <v>176</v>
      </c>
      <c r="F16" s="18">
        <v>17</v>
      </c>
      <c r="G16" s="18" t="s">
        <v>34</v>
      </c>
      <c r="H16" s="18" t="s">
        <v>238</v>
      </c>
      <c r="I16" s="18" t="s">
        <v>118</v>
      </c>
      <c r="J16" s="18" t="s">
        <v>121</v>
      </c>
      <c r="K16" s="19">
        <v>203254</v>
      </c>
      <c r="L16" s="22">
        <v>12</v>
      </c>
      <c r="M16" s="19">
        <f>K16*24/100</f>
        <v>48780.959999999999</v>
      </c>
      <c r="N16" s="19">
        <f t="shared" si="0"/>
        <v>43699.61</v>
      </c>
      <c r="O16" s="19">
        <v>75295</v>
      </c>
      <c r="P16" s="19">
        <f t="shared" si="1"/>
        <v>71138.899999999994</v>
      </c>
      <c r="Q16" s="19">
        <f t="shared" si="2"/>
        <v>28455.559999999998</v>
      </c>
      <c r="R16" s="19">
        <v>53304</v>
      </c>
      <c r="S16" s="19">
        <v>13074</v>
      </c>
      <c r="T16" s="19">
        <v>4880</v>
      </c>
      <c r="U16" s="19">
        <v>45940</v>
      </c>
      <c r="V16" s="19">
        <v>0</v>
      </c>
      <c r="W16" s="19">
        <v>7172</v>
      </c>
      <c r="X16" s="19">
        <v>0</v>
      </c>
      <c r="Y16" s="19">
        <v>0</v>
      </c>
      <c r="Z16" s="19">
        <v>0</v>
      </c>
      <c r="AA16" s="19">
        <v>0</v>
      </c>
      <c r="AB16" s="19">
        <v>0</v>
      </c>
      <c r="AC16" s="19">
        <v>0</v>
      </c>
      <c r="AD16" s="19">
        <v>0</v>
      </c>
      <c r="AE16" s="19">
        <v>0</v>
      </c>
      <c r="AF16" s="19">
        <v>100000</v>
      </c>
      <c r="AG16" s="19">
        <v>0</v>
      </c>
      <c r="AH16" s="21">
        <v>0</v>
      </c>
      <c r="AI16" s="21">
        <v>0</v>
      </c>
      <c r="AJ16" s="19">
        <v>0</v>
      </c>
      <c r="AK16" s="19">
        <f t="shared" ref="AK16:AK20" si="4">K16+M16+N16+O16+P16+Q16+R16+S16+T16+U16+V16+X16+Y16+AA16+AB16+AJ16+AG16+AC16+Z16+AD16+AE16+AF16+W16</f>
        <v>694994.03</v>
      </c>
      <c r="AL16" s="40">
        <v>32419</v>
      </c>
      <c r="AM16" s="55" t="s">
        <v>136</v>
      </c>
    </row>
    <row r="17" spans="1:39">
      <c r="A17" s="17" t="s">
        <v>40</v>
      </c>
      <c r="B17" s="23" t="s">
        <v>93</v>
      </c>
      <c r="C17" s="23" t="s">
        <v>57</v>
      </c>
      <c r="D17" s="401" t="s">
        <v>317</v>
      </c>
      <c r="E17" s="18" t="s">
        <v>177</v>
      </c>
      <c r="F17" s="18">
        <v>17</v>
      </c>
      <c r="G17" s="18" t="s">
        <v>41</v>
      </c>
      <c r="H17" s="18" t="s">
        <v>241</v>
      </c>
      <c r="I17" s="18" t="s">
        <v>118</v>
      </c>
      <c r="J17" s="18" t="s">
        <v>121</v>
      </c>
      <c r="K17" s="19">
        <v>203254</v>
      </c>
      <c r="L17" s="22">
        <v>14</v>
      </c>
      <c r="M17" s="19">
        <f>K17*28/100</f>
        <v>56911.12</v>
      </c>
      <c r="N17" s="19">
        <f t="shared" si="0"/>
        <v>43699.61</v>
      </c>
      <c r="O17" s="19">
        <v>75295</v>
      </c>
      <c r="P17" s="19">
        <f t="shared" si="1"/>
        <v>71138.899999999994</v>
      </c>
      <c r="Q17" s="19">
        <f t="shared" si="2"/>
        <v>28455.559999999998</v>
      </c>
      <c r="R17" s="19">
        <v>53304</v>
      </c>
      <c r="S17" s="19">
        <v>13074</v>
      </c>
      <c r="T17" s="19">
        <v>4880</v>
      </c>
      <c r="U17" s="19">
        <v>45940</v>
      </c>
      <c r="V17" s="19">
        <v>0</v>
      </c>
      <c r="W17" s="19">
        <v>3586</v>
      </c>
      <c r="X17" s="19">
        <v>0</v>
      </c>
      <c r="Y17" s="19">
        <v>0</v>
      </c>
      <c r="Z17" s="19">
        <v>0</v>
      </c>
      <c r="AA17" s="19">
        <v>0</v>
      </c>
      <c r="AB17" s="19">
        <v>0</v>
      </c>
      <c r="AC17" s="19">
        <v>0</v>
      </c>
      <c r="AD17" s="19">
        <v>0</v>
      </c>
      <c r="AE17" s="19">
        <v>0</v>
      </c>
      <c r="AF17" s="19">
        <v>100000</v>
      </c>
      <c r="AG17" s="19">
        <v>0</v>
      </c>
      <c r="AH17" s="21">
        <v>0</v>
      </c>
      <c r="AI17" s="21">
        <v>0</v>
      </c>
      <c r="AJ17" s="19">
        <v>0</v>
      </c>
      <c r="AK17" s="19">
        <f t="shared" si="4"/>
        <v>699538.19</v>
      </c>
      <c r="AL17" s="40">
        <v>31121</v>
      </c>
      <c r="AM17" s="55" t="s">
        <v>136</v>
      </c>
    </row>
    <row r="18" spans="1:39">
      <c r="A18" s="17" t="s">
        <v>40</v>
      </c>
      <c r="B18" s="23" t="s">
        <v>95</v>
      </c>
      <c r="C18" s="23" t="s">
        <v>96</v>
      </c>
      <c r="D18" s="401" t="s">
        <v>219</v>
      </c>
      <c r="E18" s="18" t="s">
        <v>178</v>
      </c>
      <c r="F18" s="18">
        <v>17</v>
      </c>
      <c r="G18" s="18" t="s">
        <v>41</v>
      </c>
      <c r="H18" s="18" t="s">
        <v>238</v>
      </c>
      <c r="I18" s="18" t="s">
        <v>118</v>
      </c>
      <c r="J18" s="18" t="s">
        <v>121</v>
      </c>
      <c r="K18" s="19">
        <v>203254</v>
      </c>
      <c r="L18" s="22">
        <v>9</v>
      </c>
      <c r="M18" s="19">
        <f>K18*18/100</f>
        <v>36585.72</v>
      </c>
      <c r="N18" s="19">
        <f t="shared" si="0"/>
        <v>43699.61</v>
      </c>
      <c r="O18" s="19">
        <v>75295</v>
      </c>
      <c r="P18" s="19">
        <f t="shared" si="1"/>
        <v>71138.899999999994</v>
      </c>
      <c r="Q18" s="19">
        <f t="shared" si="2"/>
        <v>28455.559999999998</v>
      </c>
      <c r="R18" s="19">
        <v>53304</v>
      </c>
      <c r="S18" s="19">
        <v>13074</v>
      </c>
      <c r="T18" s="19">
        <v>4880</v>
      </c>
      <c r="U18" s="19">
        <v>45940</v>
      </c>
      <c r="V18" s="19">
        <v>0</v>
      </c>
      <c r="W18" s="19">
        <v>3586</v>
      </c>
      <c r="X18" s="19">
        <v>0</v>
      </c>
      <c r="Y18" s="19">
        <v>0</v>
      </c>
      <c r="Z18" s="19">
        <v>0</v>
      </c>
      <c r="AA18" s="19">
        <v>0</v>
      </c>
      <c r="AB18" s="19">
        <v>0</v>
      </c>
      <c r="AC18" s="19">
        <v>0</v>
      </c>
      <c r="AD18" s="19">
        <v>0</v>
      </c>
      <c r="AE18" s="19">
        <v>0</v>
      </c>
      <c r="AF18" s="19">
        <v>100000</v>
      </c>
      <c r="AG18" s="19">
        <v>0</v>
      </c>
      <c r="AH18" s="21">
        <v>71</v>
      </c>
      <c r="AI18" s="21">
        <v>32</v>
      </c>
      <c r="AJ18" s="19">
        <v>200482</v>
      </c>
      <c r="AK18" s="19">
        <f t="shared" si="4"/>
        <v>879694.79</v>
      </c>
      <c r="AL18" s="40">
        <v>33008</v>
      </c>
      <c r="AM18" s="55" t="s">
        <v>136</v>
      </c>
    </row>
    <row r="19" spans="1:39">
      <c r="A19" s="17" t="s">
        <v>40</v>
      </c>
      <c r="B19" s="23" t="s">
        <v>99</v>
      </c>
      <c r="C19" s="23" t="s">
        <v>96</v>
      </c>
      <c r="D19" s="401" t="s">
        <v>317</v>
      </c>
      <c r="E19" s="18" t="s">
        <v>179</v>
      </c>
      <c r="F19" s="18">
        <v>17</v>
      </c>
      <c r="G19" s="18" t="s">
        <v>41</v>
      </c>
      <c r="H19" s="18" t="s">
        <v>241</v>
      </c>
      <c r="I19" s="18" t="s">
        <v>118</v>
      </c>
      <c r="J19" s="18" t="s">
        <v>121</v>
      </c>
      <c r="K19" s="19">
        <v>203254</v>
      </c>
      <c r="L19" s="22">
        <v>11</v>
      </c>
      <c r="M19" s="19">
        <f>K19*22/100</f>
        <v>44715.88</v>
      </c>
      <c r="N19" s="19">
        <f t="shared" si="0"/>
        <v>43699.61</v>
      </c>
      <c r="O19" s="19">
        <v>75295</v>
      </c>
      <c r="P19" s="19">
        <f t="shared" si="1"/>
        <v>71138.899999999994</v>
      </c>
      <c r="Q19" s="19">
        <f t="shared" si="2"/>
        <v>28455.559999999998</v>
      </c>
      <c r="R19" s="19">
        <v>53304</v>
      </c>
      <c r="S19" s="19">
        <v>13074</v>
      </c>
      <c r="T19" s="19">
        <v>4880</v>
      </c>
      <c r="U19" s="19">
        <v>45940</v>
      </c>
      <c r="V19" s="19">
        <v>0</v>
      </c>
      <c r="W19" s="19">
        <v>3586</v>
      </c>
      <c r="X19" s="19">
        <v>0</v>
      </c>
      <c r="Y19" s="19">
        <v>0</v>
      </c>
      <c r="Z19" s="19">
        <v>0</v>
      </c>
      <c r="AA19" s="19">
        <v>0</v>
      </c>
      <c r="AB19" s="19">
        <v>0</v>
      </c>
      <c r="AC19" s="19">
        <v>0</v>
      </c>
      <c r="AD19" s="19">
        <v>0</v>
      </c>
      <c r="AE19" s="19">
        <v>0</v>
      </c>
      <c r="AF19" s="19">
        <v>100000</v>
      </c>
      <c r="AG19" s="19">
        <v>0</v>
      </c>
      <c r="AH19" s="21">
        <v>28</v>
      </c>
      <c r="AI19" s="21">
        <v>6</v>
      </c>
      <c r="AJ19" s="19">
        <v>64506</v>
      </c>
      <c r="AK19" s="19">
        <f t="shared" si="4"/>
        <v>751848.95</v>
      </c>
      <c r="AL19" s="40">
        <v>30376</v>
      </c>
      <c r="AM19" s="55" t="s">
        <v>136</v>
      </c>
    </row>
    <row r="20" spans="1:39" ht="15.75" thickBot="1">
      <c r="A20" s="24" t="s">
        <v>40</v>
      </c>
      <c r="B20" s="25" t="s">
        <v>101</v>
      </c>
      <c r="C20" s="25" t="s">
        <v>102</v>
      </c>
      <c r="D20" s="402" t="s">
        <v>221</v>
      </c>
      <c r="E20" s="28" t="s">
        <v>185</v>
      </c>
      <c r="F20" s="28">
        <v>18</v>
      </c>
      <c r="G20" s="28" t="s">
        <v>41</v>
      </c>
      <c r="H20" s="28" t="s">
        <v>238</v>
      </c>
      <c r="I20" s="28" t="s">
        <v>118</v>
      </c>
      <c r="J20" s="28" t="s">
        <v>121</v>
      </c>
      <c r="K20" s="26">
        <v>188204</v>
      </c>
      <c r="L20" s="77">
        <v>9</v>
      </c>
      <c r="M20" s="26">
        <f>K20*18/100</f>
        <v>33876.720000000001</v>
      </c>
      <c r="N20" s="26">
        <f t="shared" si="0"/>
        <v>40463.86</v>
      </c>
      <c r="O20" s="26">
        <v>72916</v>
      </c>
      <c r="P20" s="26">
        <f t="shared" si="1"/>
        <v>65871.399999999994</v>
      </c>
      <c r="Q20" s="26">
        <f t="shared" si="2"/>
        <v>26348.559999999998</v>
      </c>
      <c r="R20" s="26">
        <v>53304</v>
      </c>
      <c r="S20" s="26">
        <v>11956</v>
      </c>
      <c r="T20" s="26">
        <v>4417</v>
      </c>
      <c r="U20" s="26">
        <v>45940</v>
      </c>
      <c r="V20" s="26">
        <v>0</v>
      </c>
      <c r="W20" s="26">
        <v>1793</v>
      </c>
      <c r="X20" s="26">
        <v>0</v>
      </c>
      <c r="Y20" s="26">
        <v>0</v>
      </c>
      <c r="Z20" s="26">
        <v>0</v>
      </c>
      <c r="AA20" s="26">
        <v>0</v>
      </c>
      <c r="AB20" s="26">
        <v>0</v>
      </c>
      <c r="AC20" s="26">
        <v>0</v>
      </c>
      <c r="AD20" s="26">
        <v>0</v>
      </c>
      <c r="AE20" s="26">
        <v>0</v>
      </c>
      <c r="AF20" s="26">
        <v>100000</v>
      </c>
      <c r="AG20" s="26">
        <v>0</v>
      </c>
      <c r="AH20" s="78">
        <v>0</v>
      </c>
      <c r="AI20" s="78">
        <v>0</v>
      </c>
      <c r="AJ20" s="26">
        <v>0</v>
      </c>
      <c r="AK20" s="26">
        <f t="shared" si="4"/>
        <v>645090.54</v>
      </c>
      <c r="AL20" s="79">
        <v>35534</v>
      </c>
      <c r="AM20" s="101" t="s">
        <v>136</v>
      </c>
    </row>
    <row r="21" spans="1:39">
      <c r="A21" s="260"/>
      <c r="B21" s="260"/>
      <c r="C21" s="260"/>
      <c r="D21" s="260"/>
      <c r="E21" s="260"/>
      <c r="F21" s="260"/>
      <c r="G21" s="260"/>
      <c r="H21" s="260"/>
      <c r="I21" s="260"/>
      <c r="J21" s="260"/>
      <c r="K21" s="260"/>
      <c r="L21" s="260"/>
      <c r="M21" s="260"/>
      <c r="N21" s="260"/>
      <c r="O21" s="260"/>
      <c r="P21" s="260"/>
      <c r="Q21" s="260"/>
      <c r="R21" s="260"/>
      <c r="S21" s="260"/>
      <c r="T21" s="260"/>
      <c r="U21" s="260"/>
      <c r="V21" s="260"/>
      <c r="W21" s="260"/>
      <c r="X21" s="260"/>
      <c r="Y21" s="260"/>
      <c r="Z21" s="260"/>
      <c r="AA21" s="260"/>
      <c r="AB21" s="260"/>
      <c r="AC21" s="260"/>
      <c r="AD21" s="260"/>
      <c r="AE21" s="260"/>
      <c r="AF21" s="260"/>
      <c r="AG21" s="260"/>
      <c r="AH21" s="260"/>
      <c r="AI21" s="260"/>
      <c r="AJ21" s="260"/>
      <c r="AK21" s="260"/>
      <c r="AL21" s="260"/>
      <c r="AM21" s="260"/>
    </row>
    <row r="22" spans="1:39" ht="23.25" customHeight="1">
      <c r="A22" s="493" t="s">
        <v>355</v>
      </c>
      <c r="B22" s="493"/>
      <c r="C22" s="493"/>
      <c r="D22" s="493"/>
      <c r="E22" s="493"/>
      <c r="F22" s="493"/>
      <c r="G22" s="493"/>
      <c r="H22" s="493"/>
      <c r="I22" s="493"/>
      <c r="J22" s="493"/>
      <c r="K22" s="493"/>
      <c r="L22" s="493"/>
      <c r="M22" s="493"/>
      <c r="N22" s="493"/>
      <c r="O22" s="493"/>
      <c r="P22" s="493"/>
      <c r="Q22" s="493"/>
      <c r="R22" s="493"/>
      <c r="S22" s="493"/>
      <c r="T22" s="493"/>
      <c r="U22" s="493"/>
      <c r="V22" s="493"/>
      <c r="W22" s="493"/>
      <c r="X22" s="493"/>
      <c r="Y22" s="493"/>
      <c r="Z22" s="493"/>
      <c r="AA22" s="493"/>
      <c r="AB22" s="493"/>
      <c r="AC22" s="493"/>
      <c r="AD22" s="493"/>
      <c r="AE22" s="493"/>
      <c r="AF22" s="493"/>
      <c r="AG22" s="493"/>
      <c r="AH22" s="493"/>
      <c r="AI22" s="493"/>
      <c r="AJ22" s="493"/>
      <c r="AK22" s="493"/>
      <c r="AL22" s="493"/>
      <c r="AM22" s="260"/>
    </row>
    <row r="23" spans="1:39" ht="15.75" thickBot="1">
      <c r="A23" s="453"/>
      <c r="B23" s="453"/>
      <c r="C23" s="453"/>
      <c r="D23" s="453"/>
      <c r="E23" s="453"/>
      <c r="F23" s="453"/>
      <c r="G23" s="453"/>
      <c r="H23" s="453"/>
      <c r="I23" s="453"/>
      <c r="J23" s="453"/>
      <c r="K23" s="453"/>
      <c r="L23" s="453"/>
      <c r="M23" s="453"/>
      <c r="N23" s="453"/>
      <c r="O23" s="453"/>
      <c r="P23" s="453"/>
      <c r="Q23" s="453"/>
      <c r="R23" s="453"/>
      <c r="S23" s="453"/>
      <c r="T23" s="453"/>
      <c r="U23" s="453"/>
      <c r="V23" s="453"/>
      <c r="W23" s="453"/>
      <c r="X23" s="453"/>
      <c r="Y23" s="453"/>
      <c r="Z23" s="453"/>
      <c r="AA23" s="453"/>
      <c r="AB23" s="453"/>
      <c r="AC23" s="453"/>
      <c r="AD23" s="453"/>
      <c r="AE23" s="453"/>
      <c r="AF23" s="453"/>
      <c r="AG23" s="453"/>
      <c r="AH23" s="453"/>
      <c r="AI23" s="453"/>
      <c r="AJ23" s="453"/>
      <c r="AK23" s="453"/>
      <c r="AL23" s="453"/>
      <c r="AM23" s="453"/>
    </row>
    <row r="24" spans="1:39" ht="15.75" thickBot="1">
      <c r="A24" s="537" t="s">
        <v>204</v>
      </c>
      <c r="B24" s="537" t="s">
        <v>49</v>
      </c>
      <c r="C24" s="537" t="s">
        <v>49</v>
      </c>
      <c r="D24" s="538" t="s">
        <v>206</v>
      </c>
      <c r="E24" s="537" t="s">
        <v>163</v>
      </c>
      <c r="F24" s="537" t="s">
        <v>1</v>
      </c>
      <c r="G24" s="537" t="s">
        <v>223</v>
      </c>
      <c r="H24" s="537" t="s">
        <v>232</v>
      </c>
      <c r="I24" s="537" t="s">
        <v>117</v>
      </c>
      <c r="J24" s="537" t="s">
        <v>119</v>
      </c>
      <c r="K24" s="537" t="s">
        <v>46</v>
      </c>
      <c r="L24" s="539" t="s">
        <v>3</v>
      </c>
      <c r="M24" s="539"/>
      <c r="N24" s="537" t="s">
        <v>6</v>
      </c>
      <c r="O24" s="537" t="s">
        <v>7</v>
      </c>
      <c r="P24" s="537" t="s">
        <v>8</v>
      </c>
      <c r="Q24" s="537" t="s">
        <v>9</v>
      </c>
      <c r="R24" s="537" t="s">
        <v>10</v>
      </c>
      <c r="S24" s="537" t="s">
        <v>11</v>
      </c>
      <c r="T24" s="537" t="s">
        <v>12</v>
      </c>
      <c r="U24" s="540" t="s">
        <v>145</v>
      </c>
      <c r="V24" s="541" t="s">
        <v>20</v>
      </c>
      <c r="W24" s="537" t="s">
        <v>38</v>
      </c>
      <c r="X24" s="537" t="s">
        <v>275</v>
      </c>
      <c r="Y24" s="542" t="s">
        <v>15</v>
      </c>
      <c r="Z24" s="543" t="s">
        <v>155</v>
      </c>
      <c r="AA24" s="544" t="s">
        <v>157</v>
      </c>
      <c r="AB24" s="537" t="s">
        <v>348</v>
      </c>
      <c r="AC24" s="537" t="s">
        <v>351</v>
      </c>
      <c r="AD24" s="540" t="s">
        <v>319</v>
      </c>
      <c r="AE24" s="509" t="s">
        <v>346</v>
      </c>
      <c r="AF24" s="545" t="s">
        <v>342</v>
      </c>
      <c r="AG24" s="539" t="s">
        <v>17</v>
      </c>
      <c r="AH24" s="539"/>
      <c r="AI24" s="539"/>
      <c r="AJ24" s="542" t="s">
        <v>18</v>
      </c>
      <c r="AK24" s="537" t="s">
        <v>124</v>
      </c>
      <c r="AL24" s="537" t="s">
        <v>126</v>
      </c>
      <c r="AM24" s="281"/>
    </row>
    <row r="25" spans="1:39" ht="15.75" thickBot="1">
      <c r="A25" s="546"/>
      <c r="B25" s="547" t="s">
        <v>50</v>
      </c>
      <c r="C25" s="547" t="s">
        <v>51</v>
      </c>
      <c r="D25" s="548"/>
      <c r="E25" s="547" t="s">
        <v>164</v>
      </c>
      <c r="F25" s="546"/>
      <c r="G25" s="546"/>
      <c r="H25" s="546" t="s">
        <v>331</v>
      </c>
      <c r="I25" s="546"/>
      <c r="J25" s="546" t="s">
        <v>120</v>
      </c>
      <c r="K25" s="547" t="s">
        <v>47</v>
      </c>
      <c r="L25" s="549" t="s">
        <v>4</v>
      </c>
      <c r="M25" s="550" t="s">
        <v>5</v>
      </c>
      <c r="N25" s="546"/>
      <c r="O25" s="546"/>
      <c r="P25" s="546"/>
      <c r="Q25" s="546"/>
      <c r="R25" s="546"/>
      <c r="S25" s="546"/>
      <c r="T25" s="546"/>
      <c r="U25" s="551">
        <v>19529</v>
      </c>
      <c r="V25" s="552" t="s">
        <v>21</v>
      </c>
      <c r="W25" s="547" t="s">
        <v>39</v>
      </c>
      <c r="X25" s="547" t="s">
        <v>354</v>
      </c>
      <c r="Y25" s="547" t="s">
        <v>349</v>
      </c>
      <c r="Z25" s="549" t="s">
        <v>156</v>
      </c>
      <c r="AA25" s="553" t="s">
        <v>158</v>
      </c>
      <c r="AB25" s="547" t="s">
        <v>349</v>
      </c>
      <c r="AC25" s="547" t="s">
        <v>349</v>
      </c>
      <c r="AD25" s="551" t="s">
        <v>320</v>
      </c>
      <c r="AE25" s="532" t="s">
        <v>347</v>
      </c>
      <c r="AF25" s="554" t="s">
        <v>341</v>
      </c>
      <c r="AG25" s="555">
        <v>0.25</v>
      </c>
      <c r="AH25" s="556">
        <v>0.5</v>
      </c>
      <c r="AI25" s="553" t="s">
        <v>5</v>
      </c>
      <c r="AJ25" s="546"/>
      <c r="AK25" s="547" t="s">
        <v>125</v>
      </c>
      <c r="AL25" s="547" t="s">
        <v>127</v>
      </c>
      <c r="AM25" s="454"/>
    </row>
    <row r="26" spans="1:39">
      <c r="A26" s="17" t="s">
        <v>32</v>
      </c>
      <c r="B26" s="23" t="s">
        <v>321</v>
      </c>
      <c r="C26" s="23" t="s">
        <v>322</v>
      </c>
      <c r="D26" s="401" t="s">
        <v>323</v>
      </c>
      <c r="E26" s="23" t="s">
        <v>324</v>
      </c>
      <c r="F26" s="18">
        <v>13</v>
      </c>
      <c r="G26" s="18" t="s">
        <v>318</v>
      </c>
      <c r="H26" s="18" t="s">
        <v>231</v>
      </c>
      <c r="I26" s="18" t="s">
        <v>118</v>
      </c>
      <c r="J26" s="18" t="s">
        <v>121</v>
      </c>
      <c r="K26" s="19">
        <v>138299</v>
      </c>
      <c r="L26" s="22">
        <v>0</v>
      </c>
      <c r="M26" s="19">
        <f>K26*0/100</f>
        <v>0</v>
      </c>
      <c r="N26" s="19">
        <f>K26*0.215</f>
        <v>29734.285</v>
      </c>
      <c r="O26" s="19">
        <v>81713</v>
      </c>
      <c r="P26" s="19">
        <f>K26*0.35</f>
        <v>48404.649999999994</v>
      </c>
      <c r="Q26" s="19">
        <f>P26*0.4</f>
        <v>19361.859999999997</v>
      </c>
      <c r="R26" s="19">
        <v>31830</v>
      </c>
      <c r="S26" s="19">
        <v>15929</v>
      </c>
      <c r="T26" s="19">
        <v>6058</v>
      </c>
      <c r="U26" s="19">
        <v>22970</v>
      </c>
      <c r="V26" s="19">
        <v>0</v>
      </c>
      <c r="W26" s="19">
        <v>0</v>
      </c>
      <c r="X26" s="19">
        <v>70000</v>
      </c>
      <c r="Y26" s="19">
        <v>0</v>
      </c>
      <c r="Z26" s="19">
        <v>0</v>
      </c>
      <c r="AA26" s="19">
        <v>0</v>
      </c>
      <c r="AB26" s="19">
        <v>0</v>
      </c>
      <c r="AC26" s="19">
        <v>0</v>
      </c>
      <c r="AD26" s="19">
        <v>0</v>
      </c>
      <c r="AE26" s="19">
        <v>0</v>
      </c>
      <c r="AF26" s="457">
        <v>0</v>
      </c>
      <c r="AG26" s="18">
        <v>0</v>
      </c>
      <c r="AH26" s="18">
        <v>0</v>
      </c>
      <c r="AI26" s="19">
        <v>0</v>
      </c>
      <c r="AJ26" s="19">
        <f>K26+M26+N26+O26+P26+Q26+R26+S26+T26+U26+V26+W26+Z26+AA26+AB26+AE26+AI26+AD26+AC26+X26</f>
        <v>464299.79499999998</v>
      </c>
      <c r="AK26" s="40">
        <v>42005</v>
      </c>
      <c r="AL26" s="456">
        <v>42369</v>
      </c>
      <c r="AM26" s="455"/>
    </row>
    <row r="27" spans="1:39">
      <c r="A27" s="17" t="s">
        <v>32</v>
      </c>
      <c r="B27" s="23" t="s">
        <v>257</v>
      </c>
      <c r="C27" s="23" t="s">
        <v>258</v>
      </c>
      <c r="D27" s="401" t="s">
        <v>259</v>
      </c>
      <c r="E27" s="23" t="s">
        <v>260</v>
      </c>
      <c r="F27" s="18">
        <v>13</v>
      </c>
      <c r="G27" s="18" t="s">
        <v>261</v>
      </c>
      <c r="H27" s="18" t="s">
        <v>325</v>
      </c>
      <c r="I27" s="18" t="s">
        <v>118</v>
      </c>
      <c r="J27" s="18" t="s">
        <v>121</v>
      </c>
      <c r="K27" s="19">
        <v>138299</v>
      </c>
      <c r="L27" s="22">
        <v>1</v>
      </c>
      <c r="M27" s="19">
        <f>K27*2/100</f>
        <v>2765.98</v>
      </c>
      <c r="N27" s="19">
        <f t="shared" ref="N27:N31" si="5">K27*0.215</f>
        <v>29734.285</v>
      </c>
      <c r="O27" s="19">
        <v>81713</v>
      </c>
      <c r="P27" s="19">
        <f t="shared" ref="P27:P31" si="6">K27*0.35</f>
        <v>48404.649999999994</v>
      </c>
      <c r="Q27" s="19">
        <f t="shared" ref="Q27:Q31" si="7">P27*0.4</f>
        <v>19361.859999999997</v>
      </c>
      <c r="R27" s="19">
        <v>31830</v>
      </c>
      <c r="S27" s="19">
        <v>15929</v>
      </c>
      <c r="T27" s="19">
        <v>6058</v>
      </c>
      <c r="U27" s="19">
        <v>22970</v>
      </c>
      <c r="V27" s="19">
        <v>0</v>
      </c>
      <c r="W27" s="19">
        <v>5672</v>
      </c>
      <c r="X27" s="19">
        <v>70000</v>
      </c>
      <c r="Y27" s="19">
        <v>0</v>
      </c>
      <c r="Z27" s="19">
        <v>0</v>
      </c>
      <c r="AA27" s="19">
        <v>0</v>
      </c>
      <c r="AB27" s="19">
        <v>0</v>
      </c>
      <c r="AC27" s="19">
        <v>0</v>
      </c>
      <c r="AD27" s="19">
        <v>0</v>
      </c>
      <c r="AE27" s="19">
        <v>0</v>
      </c>
      <c r="AF27" s="457">
        <v>0</v>
      </c>
      <c r="AG27" s="18">
        <v>0</v>
      </c>
      <c r="AH27" s="18">
        <v>0</v>
      </c>
      <c r="AI27" s="19">
        <v>0</v>
      </c>
      <c r="AJ27" s="19">
        <f>K27+M27+N27+O27+P27+Q27+R27+S27+T27+U27+V27+W27+Z27+AA27+AB27+AE27+AI27+AD27+AC27+X27</f>
        <v>472737.77500000002</v>
      </c>
      <c r="AK27" s="40">
        <v>42005</v>
      </c>
      <c r="AL27" s="456">
        <v>42369</v>
      </c>
      <c r="AM27" s="455"/>
    </row>
    <row r="28" spans="1:39">
      <c r="A28" s="17" t="s">
        <v>32</v>
      </c>
      <c r="B28" s="23" t="s">
        <v>258</v>
      </c>
      <c r="C28" s="23" t="s">
        <v>327</v>
      </c>
      <c r="D28" s="401" t="s">
        <v>328</v>
      </c>
      <c r="E28" s="23" t="s">
        <v>329</v>
      </c>
      <c r="F28" s="18">
        <v>13</v>
      </c>
      <c r="G28" s="18" t="s">
        <v>335</v>
      </c>
      <c r="H28" s="18" t="s">
        <v>330</v>
      </c>
      <c r="I28" s="18" t="s">
        <v>118</v>
      </c>
      <c r="J28" s="18" t="s">
        <v>121</v>
      </c>
      <c r="K28" s="19">
        <v>138299</v>
      </c>
      <c r="L28" s="22">
        <v>2</v>
      </c>
      <c r="M28" s="19">
        <f>K28*4/100</f>
        <v>5531.96</v>
      </c>
      <c r="N28" s="19">
        <f t="shared" si="5"/>
        <v>29734.285</v>
      </c>
      <c r="O28" s="19">
        <v>81713</v>
      </c>
      <c r="P28" s="19">
        <f t="shared" si="6"/>
        <v>48404.649999999994</v>
      </c>
      <c r="Q28" s="19">
        <f t="shared" ref="Q28" si="8">P28*0.4</f>
        <v>19361.859999999997</v>
      </c>
      <c r="R28" s="19">
        <v>31830</v>
      </c>
      <c r="S28" s="19">
        <v>15929</v>
      </c>
      <c r="T28" s="19">
        <v>6058</v>
      </c>
      <c r="U28" s="19">
        <v>22970</v>
      </c>
      <c r="V28" s="19">
        <v>0</v>
      </c>
      <c r="W28" s="19">
        <v>9242</v>
      </c>
      <c r="X28" s="19">
        <v>70000</v>
      </c>
      <c r="Y28" s="19">
        <v>0</v>
      </c>
      <c r="Z28" s="19">
        <v>0</v>
      </c>
      <c r="AA28" s="19">
        <v>0</v>
      </c>
      <c r="AB28" s="19">
        <v>0</v>
      </c>
      <c r="AC28" s="19">
        <v>0</v>
      </c>
      <c r="AD28" s="19">
        <v>0</v>
      </c>
      <c r="AE28" s="19">
        <v>0</v>
      </c>
      <c r="AF28" s="457">
        <v>0</v>
      </c>
      <c r="AG28" s="18">
        <v>0</v>
      </c>
      <c r="AH28" s="18">
        <v>0</v>
      </c>
      <c r="AI28" s="19">
        <v>0</v>
      </c>
      <c r="AJ28" s="19">
        <f>K28+M28+N28+O28+P28+Q28+R28+S28+T28+U28+V28+W28+Z28+AA28+AB28+AE28+AI28+AD28+AC28+X28</f>
        <v>479073.755</v>
      </c>
      <c r="AK28" s="40">
        <v>42005</v>
      </c>
      <c r="AL28" s="456">
        <v>42369</v>
      </c>
      <c r="AM28" s="455"/>
    </row>
    <row r="29" spans="1:39">
      <c r="A29" s="17" t="s">
        <v>243</v>
      </c>
      <c r="B29" s="23" t="s">
        <v>76</v>
      </c>
      <c r="C29" s="23" t="s">
        <v>83</v>
      </c>
      <c r="D29" s="401" t="s">
        <v>246</v>
      </c>
      <c r="E29" s="23" t="s">
        <v>183</v>
      </c>
      <c r="F29" s="18">
        <v>15</v>
      </c>
      <c r="G29" s="18" t="s">
        <v>250</v>
      </c>
      <c r="H29" s="18" t="s">
        <v>238</v>
      </c>
      <c r="I29" s="18" t="s">
        <v>118</v>
      </c>
      <c r="J29" s="18" t="s">
        <v>121</v>
      </c>
      <c r="K29" s="19">
        <v>118559</v>
      </c>
      <c r="L29" s="22">
        <v>5</v>
      </c>
      <c r="M29" s="19">
        <f>K29*10/100</f>
        <v>11855.9</v>
      </c>
      <c r="N29" s="19">
        <f t="shared" si="5"/>
        <v>25490.185000000001</v>
      </c>
      <c r="O29" s="19">
        <v>49578</v>
      </c>
      <c r="P29" s="19">
        <f t="shared" si="6"/>
        <v>41495.649999999994</v>
      </c>
      <c r="Q29" s="19">
        <f t="shared" si="7"/>
        <v>16598.259999999998</v>
      </c>
      <c r="R29" s="19">
        <v>27191</v>
      </c>
      <c r="S29" s="19">
        <v>9314</v>
      </c>
      <c r="T29" s="19">
        <v>3505</v>
      </c>
      <c r="U29" s="19">
        <v>22970</v>
      </c>
      <c r="V29" s="19">
        <v>0</v>
      </c>
      <c r="W29" s="19">
        <v>0</v>
      </c>
      <c r="X29" s="19">
        <v>100000</v>
      </c>
      <c r="Y29" s="19">
        <v>0</v>
      </c>
      <c r="Z29" s="19">
        <v>0</v>
      </c>
      <c r="AA29" s="19">
        <v>0</v>
      </c>
      <c r="AB29" s="19">
        <v>0</v>
      </c>
      <c r="AC29" s="19">
        <v>0</v>
      </c>
      <c r="AD29" s="19">
        <v>0</v>
      </c>
      <c r="AE29" s="19">
        <v>0</v>
      </c>
      <c r="AF29" s="457">
        <v>0</v>
      </c>
      <c r="AG29" s="18">
        <v>38</v>
      </c>
      <c r="AH29" s="18">
        <v>2</v>
      </c>
      <c r="AI29" s="19">
        <v>89378</v>
      </c>
      <c r="AJ29" s="19">
        <f t="shared" ref="AJ29:AJ31" si="9">K29+M29+N29+O29+P29+Q29+R29+S29+T29+U29+V29+W29+Z29+AA29+AB29+AE29+AI29+AD29+AC29+X29</f>
        <v>515934.995</v>
      </c>
      <c r="AK29" s="40">
        <v>42005</v>
      </c>
      <c r="AL29" s="456">
        <v>42369</v>
      </c>
      <c r="AM29" s="455"/>
    </row>
    <row r="30" spans="1:39">
      <c r="A30" s="17" t="s">
        <v>34</v>
      </c>
      <c r="B30" s="23" t="s">
        <v>107</v>
      </c>
      <c r="C30" s="23" t="s">
        <v>108</v>
      </c>
      <c r="D30" s="401" t="s">
        <v>247</v>
      </c>
      <c r="E30" s="23" t="s">
        <v>184</v>
      </c>
      <c r="F30" s="18">
        <v>15</v>
      </c>
      <c r="G30" s="18" t="s">
        <v>326</v>
      </c>
      <c r="H30" s="18" t="s">
        <v>238</v>
      </c>
      <c r="I30" s="18" t="s">
        <v>118</v>
      </c>
      <c r="J30" s="18" t="s">
        <v>121</v>
      </c>
      <c r="K30" s="19">
        <v>237118</v>
      </c>
      <c r="L30" s="22">
        <v>4</v>
      </c>
      <c r="M30" s="19">
        <f>K30*8/100</f>
        <v>18969.439999999999</v>
      </c>
      <c r="N30" s="19">
        <f t="shared" si="5"/>
        <v>50980.37</v>
      </c>
      <c r="O30" s="19">
        <v>99155</v>
      </c>
      <c r="P30" s="19">
        <f t="shared" si="6"/>
        <v>82991.299999999988</v>
      </c>
      <c r="Q30" s="19">
        <f t="shared" si="7"/>
        <v>33196.519999999997</v>
      </c>
      <c r="R30" s="19">
        <v>54382</v>
      </c>
      <c r="S30" s="19">
        <v>18627</v>
      </c>
      <c r="T30" s="19">
        <v>7009</v>
      </c>
      <c r="U30" s="19">
        <v>45940</v>
      </c>
      <c r="V30" s="19">
        <v>12379</v>
      </c>
      <c r="W30" s="19">
        <v>7172</v>
      </c>
      <c r="X30" s="19">
        <v>100000</v>
      </c>
      <c r="Y30" s="19">
        <v>0</v>
      </c>
      <c r="Z30" s="19">
        <v>0</v>
      </c>
      <c r="AA30" s="19">
        <v>0</v>
      </c>
      <c r="AB30" s="19">
        <v>0</v>
      </c>
      <c r="AC30" s="19">
        <v>0</v>
      </c>
      <c r="AD30" s="19">
        <v>0</v>
      </c>
      <c r="AE30" s="19">
        <v>0</v>
      </c>
      <c r="AF30" s="457">
        <v>0</v>
      </c>
      <c r="AG30" s="18">
        <v>0</v>
      </c>
      <c r="AH30" s="18">
        <v>0</v>
      </c>
      <c r="AI30" s="19">
        <v>0</v>
      </c>
      <c r="AJ30" s="19">
        <f t="shared" si="9"/>
        <v>767919.63</v>
      </c>
      <c r="AK30" s="40">
        <v>42005</v>
      </c>
      <c r="AL30" s="456">
        <v>42369</v>
      </c>
      <c r="AM30" s="455"/>
    </row>
    <row r="31" spans="1:39" ht="15.75" thickBot="1">
      <c r="A31" s="405" t="s">
        <v>34</v>
      </c>
      <c r="B31" s="402" t="s">
        <v>336</v>
      </c>
      <c r="C31" s="402" t="s">
        <v>337</v>
      </c>
      <c r="D31" s="402" t="s">
        <v>338</v>
      </c>
      <c r="E31" s="402" t="s">
        <v>339</v>
      </c>
      <c r="F31" s="406">
        <v>15</v>
      </c>
      <c r="G31" s="406" t="s">
        <v>340</v>
      </c>
      <c r="H31" s="406" t="s">
        <v>238</v>
      </c>
      <c r="I31" s="406" t="s">
        <v>118</v>
      </c>
      <c r="J31" s="406" t="s">
        <v>121</v>
      </c>
      <c r="K31" s="26">
        <v>118559</v>
      </c>
      <c r="L31" s="408">
        <v>0</v>
      </c>
      <c r="M31" s="26">
        <f>K31*0/100</f>
        <v>0</v>
      </c>
      <c r="N31" s="26">
        <f t="shared" si="5"/>
        <v>25490.185000000001</v>
      </c>
      <c r="O31" s="407">
        <v>49578</v>
      </c>
      <c r="P31" s="26">
        <f t="shared" si="6"/>
        <v>41495.649999999994</v>
      </c>
      <c r="Q31" s="26">
        <f t="shared" si="7"/>
        <v>16598.259999999998</v>
      </c>
      <c r="R31" s="407">
        <v>27191</v>
      </c>
      <c r="S31" s="407">
        <v>9314</v>
      </c>
      <c r="T31" s="407">
        <v>3505</v>
      </c>
      <c r="U31" s="407">
        <v>22970</v>
      </c>
      <c r="V31" s="407">
        <v>0</v>
      </c>
      <c r="W31" s="407">
        <v>0</v>
      </c>
      <c r="X31" s="26">
        <v>100000</v>
      </c>
      <c r="Y31" s="407">
        <v>0</v>
      </c>
      <c r="Z31" s="407">
        <v>0</v>
      </c>
      <c r="AA31" s="407">
        <v>0</v>
      </c>
      <c r="AB31" s="407">
        <v>0</v>
      </c>
      <c r="AC31" s="407">
        <v>0</v>
      </c>
      <c r="AD31" s="26">
        <v>0</v>
      </c>
      <c r="AE31" s="407">
        <v>0</v>
      </c>
      <c r="AF31" s="458">
        <v>0</v>
      </c>
      <c r="AG31" s="409">
        <v>19</v>
      </c>
      <c r="AH31" s="409">
        <v>8</v>
      </c>
      <c r="AI31" s="407">
        <v>63272</v>
      </c>
      <c r="AJ31" s="26">
        <f t="shared" si="9"/>
        <v>477973.09499999997</v>
      </c>
      <c r="AK31" s="79">
        <v>42005</v>
      </c>
      <c r="AL31" s="460">
        <v>42369</v>
      </c>
      <c r="AM31" s="455"/>
    </row>
    <row r="32" spans="1:39">
      <c r="K32" s="5"/>
      <c r="M32" s="5"/>
      <c r="N32" s="5"/>
      <c r="O32" s="5"/>
      <c r="P32" s="5"/>
      <c r="Q32" s="5"/>
      <c r="R32" s="5"/>
      <c r="S32" s="5"/>
    </row>
  </sheetData>
  <mergeCells count="6">
    <mergeCell ref="A1:AM1"/>
    <mergeCell ref="L3:M3"/>
    <mergeCell ref="AH3:AJ3"/>
    <mergeCell ref="L24:M24"/>
    <mergeCell ref="AG24:AI24"/>
    <mergeCell ref="A22:AL22"/>
  </mergeCells>
  <pageMargins left="0.70866141732283472" right="0.70866141732283472" top="0.74803149606299213" bottom="0.74803149606299213" header="0.31496062992125984" footer="0.31496062992125984"/>
  <pageSetup paperSize="5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3:AI43"/>
  <sheetViews>
    <sheetView topLeftCell="I1" workbookViewId="0">
      <selection activeCell="M24" sqref="M24"/>
    </sheetView>
  </sheetViews>
  <sheetFormatPr baseColWidth="10" defaultRowHeight="15"/>
  <sheetData>
    <row r="3" spans="1:35" ht="15.75" thickBot="1">
      <c r="A3" s="464" t="s">
        <v>147</v>
      </c>
      <c r="B3" s="464"/>
      <c r="C3" s="464"/>
      <c r="D3" s="464"/>
      <c r="E3" s="464"/>
      <c r="F3" s="464"/>
      <c r="G3" s="464"/>
      <c r="H3" s="464"/>
      <c r="I3" s="464"/>
      <c r="J3" s="464"/>
      <c r="K3" s="464"/>
      <c r="L3" s="464"/>
      <c r="M3" s="464"/>
      <c r="N3" s="464"/>
      <c r="O3" s="464"/>
      <c r="P3" s="464"/>
      <c r="Q3" s="464"/>
      <c r="R3" s="464"/>
      <c r="S3" s="464"/>
      <c r="T3" s="464"/>
      <c r="U3" s="464"/>
      <c r="V3" s="464"/>
      <c r="W3" s="464"/>
      <c r="X3" s="464"/>
      <c r="Y3" s="464"/>
      <c r="Z3" s="464"/>
      <c r="AA3" s="464"/>
      <c r="AB3" s="464"/>
      <c r="AC3" s="464"/>
      <c r="AD3" s="464"/>
      <c r="AE3" s="464"/>
      <c r="AF3" s="464"/>
      <c r="AG3" s="464"/>
      <c r="AH3" s="464"/>
    </row>
    <row r="4" spans="1:35">
      <c r="A4" s="41" t="s">
        <v>0</v>
      </c>
      <c r="B4" s="83" t="s">
        <v>49</v>
      </c>
      <c r="C4" s="43" t="s">
        <v>49</v>
      </c>
      <c r="D4" s="43" t="s">
        <v>52</v>
      </c>
      <c r="E4" s="44" t="s">
        <v>1</v>
      </c>
      <c r="F4" s="44" t="s">
        <v>2</v>
      </c>
      <c r="G4" s="83" t="s">
        <v>116</v>
      </c>
      <c r="H4" s="32" t="s">
        <v>117</v>
      </c>
      <c r="I4" s="32" t="s">
        <v>119</v>
      </c>
      <c r="J4" s="84" t="s">
        <v>46</v>
      </c>
      <c r="K4" s="461" t="s">
        <v>3</v>
      </c>
      <c r="L4" s="462"/>
      <c r="M4" s="44" t="s">
        <v>6</v>
      </c>
      <c r="N4" s="44" t="s">
        <v>7</v>
      </c>
      <c r="O4" s="44" t="s">
        <v>8</v>
      </c>
      <c r="P4" s="44" t="s">
        <v>9</v>
      </c>
      <c r="Q4" s="44" t="s">
        <v>10</v>
      </c>
      <c r="R4" s="44" t="s">
        <v>11</v>
      </c>
      <c r="S4" s="44" t="s">
        <v>12</v>
      </c>
      <c r="T4" s="44" t="s">
        <v>144</v>
      </c>
      <c r="U4" s="46" t="s">
        <v>20</v>
      </c>
      <c r="V4" s="44" t="s">
        <v>38</v>
      </c>
      <c r="W4" s="47" t="s">
        <v>14</v>
      </c>
      <c r="X4" s="47" t="s">
        <v>15</v>
      </c>
      <c r="Y4" s="44" t="s">
        <v>16</v>
      </c>
      <c r="Z4" s="44" t="s">
        <v>130</v>
      </c>
      <c r="AA4" s="44" t="s">
        <v>131</v>
      </c>
      <c r="AB4" s="44" t="s">
        <v>48</v>
      </c>
      <c r="AC4" s="461" t="s">
        <v>17</v>
      </c>
      <c r="AD4" s="463"/>
      <c r="AE4" s="463"/>
      <c r="AF4" s="56" t="s">
        <v>18</v>
      </c>
      <c r="AG4" s="37" t="s">
        <v>124</v>
      </c>
      <c r="AH4" s="39" t="s">
        <v>126</v>
      </c>
      <c r="AI4" s="57" t="s">
        <v>135</v>
      </c>
    </row>
    <row r="5" spans="1:35" ht="15.75" thickBot="1">
      <c r="A5" s="51"/>
      <c r="B5" s="30" t="s">
        <v>50</v>
      </c>
      <c r="C5" s="52" t="s">
        <v>51</v>
      </c>
      <c r="D5" s="52"/>
      <c r="E5" s="8"/>
      <c r="F5" s="8"/>
      <c r="G5" s="31"/>
      <c r="H5" s="53"/>
      <c r="I5" s="53" t="s">
        <v>120</v>
      </c>
      <c r="J5" s="33" t="s">
        <v>47</v>
      </c>
      <c r="K5" s="3" t="s">
        <v>4</v>
      </c>
      <c r="L5" s="3" t="s">
        <v>5</v>
      </c>
      <c r="M5" s="8"/>
      <c r="N5" s="8"/>
      <c r="O5" s="8"/>
      <c r="P5" s="8"/>
      <c r="Q5" s="8"/>
      <c r="R5" s="8"/>
      <c r="S5" s="8"/>
      <c r="T5" s="8"/>
      <c r="U5" s="9" t="s">
        <v>21</v>
      </c>
      <c r="V5" s="10" t="s">
        <v>39</v>
      </c>
      <c r="W5" s="8"/>
      <c r="X5" s="34">
        <v>19803</v>
      </c>
      <c r="Y5" s="34">
        <v>19803</v>
      </c>
      <c r="Z5" s="34" t="s">
        <v>129</v>
      </c>
      <c r="AA5" s="10" t="s">
        <v>132</v>
      </c>
      <c r="AB5" s="10" t="s">
        <v>123</v>
      </c>
      <c r="AC5" s="11">
        <v>0.25</v>
      </c>
      <c r="AD5" s="11">
        <v>0.5</v>
      </c>
      <c r="AE5" s="62" t="s">
        <v>5</v>
      </c>
      <c r="AF5" s="63"/>
      <c r="AG5" s="54" t="s">
        <v>125</v>
      </c>
      <c r="AH5" s="55" t="s">
        <v>127</v>
      </c>
      <c r="AI5" s="58"/>
    </row>
    <row r="6" spans="1:35">
      <c r="A6" s="12" t="s">
        <v>55</v>
      </c>
      <c r="B6" s="29" t="s">
        <v>53</v>
      </c>
      <c r="C6" s="29" t="s">
        <v>54</v>
      </c>
      <c r="D6" s="13" t="s">
        <v>56</v>
      </c>
      <c r="E6" s="13">
        <v>6</v>
      </c>
      <c r="F6" s="13" t="s">
        <v>22</v>
      </c>
      <c r="G6" s="13" t="s">
        <v>22</v>
      </c>
      <c r="H6" s="13" t="s">
        <v>118</v>
      </c>
      <c r="I6" s="13" t="s">
        <v>121</v>
      </c>
      <c r="J6" s="14">
        <v>347820</v>
      </c>
      <c r="K6" s="15">
        <v>12</v>
      </c>
      <c r="L6" s="14">
        <v>83477</v>
      </c>
      <c r="M6" s="14">
        <v>74781</v>
      </c>
      <c r="N6" s="14">
        <v>959533</v>
      </c>
      <c r="O6" s="14">
        <v>121737</v>
      </c>
      <c r="P6" s="14">
        <v>48695</v>
      </c>
      <c r="Q6" s="14">
        <v>14366</v>
      </c>
      <c r="R6" s="14">
        <v>186146</v>
      </c>
      <c r="S6" s="14">
        <v>70936</v>
      </c>
      <c r="T6" s="14">
        <v>0</v>
      </c>
      <c r="U6" s="14">
        <v>0</v>
      </c>
      <c r="V6" s="14"/>
      <c r="W6" s="14">
        <v>0</v>
      </c>
      <c r="X6" s="14">
        <v>0</v>
      </c>
      <c r="Y6" s="14">
        <v>0</v>
      </c>
      <c r="Z6" s="14">
        <v>0</v>
      </c>
      <c r="AA6" s="14"/>
      <c r="AB6" s="14">
        <v>1307353</v>
      </c>
      <c r="AC6" s="16">
        <v>0</v>
      </c>
      <c r="AD6" s="16">
        <v>0</v>
      </c>
      <c r="AE6" s="14">
        <v>0</v>
      </c>
      <c r="AF6" s="14">
        <f>J6+L6+M6+N6+O6+P6+Q6+R6+S6+T6+U6+W6+X6+Y6+Z6+AE6+AB6</f>
        <v>3214844</v>
      </c>
      <c r="AG6" s="49">
        <v>39788</v>
      </c>
      <c r="AH6" s="13" t="s">
        <v>136</v>
      </c>
      <c r="AI6" s="61"/>
    </row>
    <row r="7" spans="1:35">
      <c r="A7" s="17" t="s">
        <v>60</v>
      </c>
      <c r="B7" s="23" t="s">
        <v>57</v>
      </c>
      <c r="C7" s="23" t="s">
        <v>58</v>
      </c>
      <c r="D7" s="18" t="s">
        <v>59</v>
      </c>
      <c r="E7" s="18">
        <v>8</v>
      </c>
      <c r="F7" s="18" t="s">
        <v>23</v>
      </c>
      <c r="G7" s="18" t="s">
        <v>24</v>
      </c>
      <c r="H7" s="18" t="s">
        <v>118</v>
      </c>
      <c r="I7" s="18" t="s">
        <v>121</v>
      </c>
      <c r="J7" s="19">
        <v>276817</v>
      </c>
      <c r="K7" s="20">
        <v>4</v>
      </c>
      <c r="L7" s="19">
        <v>22145</v>
      </c>
      <c r="M7" s="19">
        <v>59516</v>
      </c>
      <c r="N7" s="19">
        <v>552487</v>
      </c>
      <c r="O7" s="19">
        <v>96886</v>
      </c>
      <c r="P7" s="19">
        <v>38754</v>
      </c>
      <c r="Q7" s="19">
        <v>14366</v>
      </c>
      <c r="R7" s="19">
        <v>97907</v>
      </c>
      <c r="S7" s="19">
        <v>40365</v>
      </c>
      <c r="T7" s="19">
        <v>22660</v>
      </c>
      <c r="U7" s="19">
        <v>0</v>
      </c>
      <c r="V7" s="19"/>
      <c r="W7" s="19">
        <v>248791</v>
      </c>
      <c r="X7" s="19">
        <v>165861</v>
      </c>
      <c r="Y7" s="19">
        <v>0</v>
      </c>
      <c r="Z7" s="19">
        <v>0</v>
      </c>
      <c r="AA7" s="19">
        <v>0</v>
      </c>
      <c r="AB7" s="19">
        <v>0</v>
      </c>
      <c r="AC7" s="21">
        <v>0</v>
      </c>
      <c r="AD7" s="21">
        <v>0</v>
      </c>
      <c r="AE7" s="19">
        <v>0</v>
      </c>
      <c r="AF7" s="19">
        <f>J7+L7+M7+N7+O7+P7+Q7+R7+S7+T7+U7+W7+X7+Y7+Z7+AE7+AB7+AA7</f>
        <v>1636555</v>
      </c>
      <c r="AG7" s="40">
        <v>37622</v>
      </c>
      <c r="AH7" s="18" t="s">
        <v>136</v>
      </c>
      <c r="AI7" s="60"/>
    </row>
    <row r="8" spans="1:35">
      <c r="A8" s="17" t="s">
        <v>67</v>
      </c>
      <c r="B8" s="23" t="s">
        <v>64</v>
      </c>
      <c r="C8" s="23" t="s">
        <v>65</v>
      </c>
      <c r="D8" s="18" t="s">
        <v>66</v>
      </c>
      <c r="E8" s="18">
        <v>10</v>
      </c>
      <c r="F8" s="18" t="s">
        <v>23</v>
      </c>
      <c r="G8" s="18" t="s">
        <v>26</v>
      </c>
      <c r="H8" s="18" t="s">
        <v>118</v>
      </c>
      <c r="I8" s="18" t="s">
        <v>121</v>
      </c>
      <c r="J8" s="19">
        <v>226068</v>
      </c>
      <c r="K8" s="20">
        <v>4</v>
      </c>
      <c r="L8" s="19">
        <v>18085</v>
      </c>
      <c r="M8" s="19">
        <v>48605</v>
      </c>
      <c r="N8" s="19">
        <v>310193</v>
      </c>
      <c r="O8" s="19">
        <v>79124</v>
      </c>
      <c r="P8" s="19">
        <v>31650</v>
      </c>
      <c r="Q8" s="19">
        <v>13887</v>
      </c>
      <c r="R8" s="19">
        <v>53926</v>
      </c>
      <c r="S8" s="19">
        <v>22245</v>
      </c>
      <c r="T8" s="19">
        <v>21905</v>
      </c>
      <c r="U8" s="19">
        <v>0</v>
      </c>
      <c r="V8" s="19"/>
      <c r="W8" s="19">
        <v>0</v>
      </c>
      <c r="X8" s="19">
        <v>0</v>
      </c>
      <c r="Y8" s="19"/>
      <c r="Z8" s="19">
        <v>0</v>
      </c>
      <c r="AA8" s="19"/>
      <c r="AB8" s="19">
        <v>0</v>
      </c>
      <c r="AC8" s="21">
        <v>14</v>
      </c>
      <c r="AD8" s="21">
        <v>0</v>
      </c>
      <c r="AE8" s="19">
        <v>51096</v>
      </c>
      <c r="AF8" s="19">
        <f t="shared" ref="AF8:AF14" si="0">J8+L8+M8+N8+O8+P8+Q8+R8+S8+T8+U8+W8+X8+Y8+Z8+AE8+AB8+AA8</f>
        <v>876784</v>
      </c>
      <c r="AG8" s="40">
        <v>37622</v>
      </c>
      <c r="AH8" s="18" t="s">
        <v>136</v>
      </c>
      <c r="AI8" s="60"/>
    </row>
    <row r="9" spans="1:35">
      <c r="A9" s="17" t="s">
        <v>70</v>
      </c>
      <c r="B9" s="23" t="s">
        <v>68</v>
      </c>
      <c r="C9" s="23" t="s">
        <v>69</v>
      </c>
      <c r="D9" s="18" t="s">
        <v>56</v>
      </c>
      <c r="E9" s="18">
        <v>10</v>
      </c>
      <c r="F9" s="18" t="s">
        <v>23</v>
      </c>
      <c r="G9" s="18" t="s">
        <v>27</v>
      </c>
      <c r="H9" s="18" t="s">
        <v>118</v>
      </c>
      <c r="I9" s="18" t="s">
        <v>121</v>
      </c>
      <c r="J9" s="19">
        <v>233863</v>
      </c>
      <c r="K9" s="20">
        <v>0</v>
      </c>
      <c r="L9" s="19">
        <v>0</v>
      </c>
      <c r="M9" s="19">
        <v>50281</v>
      </c>
      <c r="N9" s="19">
        <v>320889</v>
      </c>
      <c r="O9" s="19">
        <v>81852</v>
      </c>
      <c r="P9" s="19">
        <v>32741</v>
      </c>
      <c r="Q9" s="19">
        <v>14366</v>
      </c>
      <c r="R9" s="19">
        <v>55785</v>
      </c>
      <c r="S9" s="19">
        <v>23012</v>
      </c>
      <c r="T9" s="19">
        <v>22660</v>
      </c>
      <c r="U9" s="19">
        <v>0</v>
      </c>
      <c r="V9" s="19"/>
      <c r="W9" s="19">
        <v>0</v>
      </c>
      <c r="X9" s="19">
        <v>0</v>
      </c>
      <c r="Y9" s="19">
        <v>0</v>
      </c>
      <c r="Z9" s="19">
        <v>0</v>
      </c>
      <c r="AA9" s="19"/>
      <c r="AB9" s="19">
        <v>0</v>
      </c>
      <c r="AC9" s="21">
        <v>28</v>
      </c>
      <c r="AD9" s="21">
        <v>0</v>
      </c>
      <c r="AE9" s="19">
        <v>102191</v>
      </c>
      <c r="AF9" s="19">
        <f t="shared" si="0"/>
        <v>937640</v>
      </c>
      <c r="AG9" s="40">
        <v>40560</v>
      </c>
      <c r="AH9" s="18" t="s">
        <v>136</v>
      </c>
      <c r="AI9" s="60"/>
    </row>
    <row r="10" spans="1:35">
      <c r="A10" s="17" t="s">
        <v>74</v>
      </c>
      <c r="B10" s="23" t="s">
        <v>71</v>
      </c>
      <c r="C10" s="23" t="s">
        <v>72</v>
      </c>
      <c r="D10" s="18" t="s">
        <v>73</v>
      </c>
      <c r="E10" s="18">
        <v>10</v>
      </c>
      <c r="F10" s="18" t="s">
        <v>23</v>
      </c>
      <c r="G10" s="18" t="s">
        <v>28</v>
      </c>
      <c r="H10" s="18" t="s">
        <v>118</v>
      </c>
      <c r="I10" s="18" t="s">
        <v>121</v>
      </c>
      <c r="J10" s="19">
        <v>233863</v>
      </c>
      <c r="K10" s="20">
        <v>8</v>
      </c>
      <c r="L10" s="19">
        <v>37418</v>
      </c>
      <c r="M10" s="19">
        <v>50281</v>
      </c>
      <c r="N10" s="19">
        <v>320889</v>
      </c>
      <c r="O10" s="19">
        <v>81852</v>
      </c>
      <c r="P10" s="19">
        <v>32741</v>
      </c>
      <c r="Q10" s="19">
        <v>14366</v>
      </c>
      <c r="R10" s="19">
        <v>55785</v>
      </c>
      <c r="S10" s="19">
        <v>23012</v>
      </c>
      <c r="T10" s="19">
        <v>22660</v>
      </c>
      <c r="U10" s="19">
        <v>0</v>
      </c>
      <c r="V10" s="19"/>
      <c r="W10" s="19">
        <v>0</v>
      </c>
      <c r="X10" s="19">
        <v>0</v>
      </c>
      <c r="Y10" s="19"/>
      <c r="Z10" s="19">
        <v>0</v>
      </c>
      <c r="AA10" s="19">
        <v>0</v>
      </c>
      <c r="AB10" s="19">
        <v>0</v>
      </c>
      <c r="AC10" s="21">
        <v>5</v>
      </c>
      <c r="AD10" s="21">
        <v>10</v>
      </c>
      <c r="AE10" s="19">
        <v>62044</v>
      </c>
      <c r="AF10" s="19">
        <f t="shared" si="0"/>
        <v>934911</v>
      </c>
      <c r="AG10" s="40">
        <v>34700</v>
      </c>
      <c r="AH10" s="18" t="s">
        <v>136</v>
      </c>
      <c r="AI10" s="60"/>
    </row>
    <row r="11" spans="1:35">
      <c r="A11" s="17" t="s">
        <v>77</v>
      </c>
      <c r="B11" s="23" t="s">
        <v>75</v>
      </c>
      <c r="C11" s="23" t="s">
        <v>76</v>
      </c>
      <c r="D11" s="18" t="s">
        <v>66</v>
      </c>
      <c r="E11" s="18">
        <v>11</v>
      </c>
      <c r="F11" s="18" t="s">
        <v>29</v>
      </c>
      <c r="G11" s="18" t="s">
        <v>30</v>
      </c>
      <c r="H11" s="18" t="s">
        <v>118</v>
      </c>
      <c r="I11" s="18" t="s">
        <v>121</v>
      </c>
      <c r="J11" s="19">
        <v>216491</v>
      </c>
      <c r="K11" s="20">
        <v>4</v>
      </c>
      <c r="L11" s="19">
        <v>17319</v>
      </c>
      <c r="M11" s="19">
        <v>46546</v>
      </c>
      <c r="N11" s="19">
        <v>242468</v>
      </c>
      <c r="O11" s="19">
        <v>75772</v>
      </c>
      <c r="P11" s="19">
        <v>30309</v>
      </c>
      <c r="Q11" s="19">
        <v>14366</v>
      </c>
      <c r="R11" s="19">
        <v>41579</v>
      </c>
      <c r="S11" s="19">
        <v>17129</v>
      </c>
      <c r="T11" s="19">
        <v>22660</v>
      </c>
      <c r="U11" s="19">
        <v>0</v>
      </c>
      <c r="V11" s="19"/>
      <c r="W11" s="19">
        <v>0</v>
      </c>
      <c r="X11" s="19">
        <v>0</v>
      </c>
      <c r="Y11" s="19"/>
      <c r="Z11" s="19">
        <v>0</v>
      </c>
      <c r="AA11" s="19"/>
      <c r="AB11" s="19">
        <v>0</v>
      </c>
      <c r="AC11" s="21">
        <v>22</v>
      </c>
      <c r="AD11" s="21">
        <v>20</v>
      </c>
      <c r="AE11" s="19">
        <v>138895</v>
      </c>
      <c r="AF11" s="19">
        <f t="shared" si="0"/>
        <v>863534</v>
      </c>
      <c r="AG11" s="40">
        <v>37641</v>
      </c>
      <c r="AH11" s="18" t="s">
        <v>136</v>
      </c>
      <c r="AI11" s="60"/>
    </row>
    <row r="12" spans="1:35">
      <c r="A12" s="17" t="s">
        <v>81</v>
      </c>
      <c r="B12" s="23" t="s">
        <v>78</v>
      </c>
      <c r="C12" s="23" t="s">
        <v>79</v>
      </c>
      <c r="D12" s="18" t="s">
        <v>80</v>
      </c>
      <c r="E12" s="18">
        <v>11</v>
      </c>
      <c r="F12" s="18" t="s">
        <v>29</v>
      </c>
      <c r="G12" s="18" t="s">
        <v>31</v>
      </c>
      <c r="H12" s="18" t="s">
        <v>118</v>
      </c>
      <c r="I12" s="18" t="s">
        <v>121</v>
      </c>
      <c r="J12" s="19">
        <v>216491</v>
      </c>
      <c r="K12" s="20">
        <v>15</v>
      </c>
      <c r="L12" s="19">
        <v>64947</v>
      </c>
      <c r="M12" s="19">
        <v>46546</v>
      </c>
      <c r="N12" s="19">
        <v>242468</v>
      </c>
      <c r="O12" s="19">
        <v>75772</v>
      </c>
      <c r="P12" s="19">
        <v>30309</v>
      </c>
      <c r="Q12" s="19">
        <v>14366</v>
      </c>
      <c r="R12" s="19">
        <v>41579</v>
      </c>
      <c r="S12" s="19">
        <v>17129</v>
      </c>
      <c r="T12" s="19">
        <v>22660</v>
      </c>
      <c r="U12" s="19">
        <v>12971</v>
      </c>
      <c r="V12" s="19"/>
      <c r="W12" s="19">
        <v>0</v>
      </c>
      <c r="X12" s="19">
        <v>0</v>
      </c>
      <c r="Y12" s="19"/>
      <c r="Z12" s="19">
        <v>0</v>
      </c>
      <c r="AA12" s="19">
        <v>0</v>
      </c>
      <c r="AB12" s="19">
        <v>0</v>
      </c>
      <c r="AC12" s="21">
        <v>12</v>
      </c>
      <c r="AD12" s="21">
        <v>4</v>
      </c>
      <c r="AE12" s="19">
        <v>50727</v>
      </c>
      <c r="AF12" s="19">
        <f t="shared" si="0"/>
        <v>835965</v>
      </c>
      <c r="AG12" s="40">
        <v>29587</v>
      </c>
      <c r="AH12" s="18" t="s">
        <v>136</v>
      </c>
      <c r="AI12" s="60"/>
    </row>
    <row r="13" spans="1:35">
      <c r="A13" s="17" t="s">
        <v>84</v>
      </c>
      <c r="B13" s="23" t="s">
        <v>82</v>
      </c>
      <c r="C13" s="23" t="s">
        <v>83</v>
      </c>
      <c r="D13" s="18" t="s">
        <v>122</v>
      </c>
      <c r="E13" s="18">
        <v>13</v>
      </c>
      <c r="F13" s="18" t="s">
        <v>32</v>
      </c>
      <c r="G13" s="18" t="s">
        <v>33</v>
      </c>
      <c r="H13" s="18" t="s">
        <v>118</v>
      </c>
      <c r="I13" s="18" t="s">
        <v>121</v>
      </c>
      <c r="J13" s="19">
        <v>185660</v>
      </c>
      <c r="K13" s="20">
        <v>13</v>
      </c>
      <c r="L13" s="19">
        <v>48272</v>
      </c>
      <c r="M13" s="19">
        <v>39917</v>
      </c>
      <c r="N13" s="19">
        <v>133182</v>
      </c>
      <c r="O13" s="19">
        <v>64981</v>
      </c>
      <c r="P13" s="19">
        <v>25992</v>
      </c>
      <c r="Q13" s="19">
        <v>51878</v>
      </c>
      <c r="R13" s="19">
        <v>25962</v>
      </c>
      <c r="S13" s="19">
        <v>9873</v>
      </c>
      <c r="T13" s="19">
        <v>37438</v>
      </c>
      <c r="U13" s="19">
        <v>0</v>
      </c>
      <c r="V13" s="19"/>
      <c r="W13" s="19">
        <v>0</v>
      </c>
      <c r="X13" s="19">
        <v>0</v>
      </c>
      <c r="Y13" s="19"/>
      <c r="Z13" s="19">
        <v>0</v>
      </c>
      <c r="AA13" s="19"/>
      <c r="AB13" s="19">
        <v>0</v>
      </c>
      <c r="AC13" s="21"/>
      <c r="AD13" s="21"/>
      <c r="AE13" s="19"/>
      <c r="AF13" s="19">
        <f t="shared" si="0"/>
        <v>623155</v>
      </c>
      <c r="AG13" s="40">
        <v>30682</v>
      </c>
      <c r="AH13" s="18" t="s">
        <v>136</v>
      </c>
      <c r="AI13" s="60"/>
    </row>
    <row r="14" spans="1:35">
      <c r="A14" s="17" t="s">
        <v>87</v>
      </c>
      <c r="B14" s="23" t="s">
        <v>85</v>
      </c>
      <c r="C14" s="23" t="s">
        <v>86</v>
      </c>
      <c r="D14" s="18" t="s">
        <v>34</v>
      </c>
      <c r="E14" s="18">
        <v>14</v>
      </c>
      <c r="F14" s="18" t="s">
        <v>34</v>
      </c>
      <c r="G14" s="18" t="s">
        <v>35</v>
      </c>
      <c r="H14" s="18" t="s">
        <v>118</v>
      </c>
      <c r="I14" s="18" t="s">
        <v>121</v>
      </c>
      <c r="J14" s="19">
        <v>171931</v>
      </c>
      <c r="K14" s="20">
        <v>15</v>
      </c>
      <c r="L14" s="19">
        <v>51579</v>
      </c>
      <c r="M14" s="19">
        <v>36965</v>
      </c>
      <c r="N14" s="19">
        <v>100603</v>
      </c>
      <c r="O14" s="19">
        <v>60176</v>
      </c>
      <c r="P14" s="19">
        <v>24070</v>
      </c>
      <c r="Q14" s="19">
        <v>51464</v>
      </c>
      <c r="R14" s="19">
        <v>19574</v>
      </c>
      <c r="S14" s="19">
        <v>7301</v>
      </c>
      <c r="T14" s="19">
        <v>37438</v>
      </c>
      <c r="U14" s="19">
        <v>0</v>
      </c>
      <c r="V14" s="19"/>
      <c r="W14" s="19">
        <v>0</v>
      </c>
      <c r="X14" s="19">
        <v>0</v>
      </c>
      <c r="Y14" s="19"/>
      <c r="Z14" s="19">
        <v>0</v>
      </c>
      <c r="AA14" s="19">
        <v>0</v>
      </c>
      <c r="AB14" s="19">
        <v>0</v>
      </c>
      <c r="AC14" s="21">
        <v>27</v>
      </c>
      <c r="AD14" s="21"/>
      <c r="AE14" s="19">
        <v>48411</v>
      </c>
      <c r="AF14" s="19">
        <f t="shared" si="0"/>
        <v>609512</v>
      </c>
      <c r="AG14" s="40">
        <v>29221</v>
      </c>
      <c r="AH14" s="18" t="s">
        <v>136</v>
      </c>
      <c r="AI14" s="60"/>
    </row>
    <row r="15" spans="1:35">
      <c r="A15" s="17" t="s">
        <v>90</v>
      </c>
      <c r="B15" s="23" t="s">
        <v>88</v>
      </c>
      <c r="C15" s="23" t="s">
        <v>89</v>
      </c>
      <c r="D15" s="18" t="s">
        <v>80</v>
      </c>
      <c r="E15" s="18">
        <v>15</v>
      </c>
      <c r="F15" s="18" t="s">
        <v>34</v>
      </c>
      <c r="G15" s="18" t="s">
        <v>36</v>
      </c>
      <c r="H15" s="18" t="s">
        <v>118</v>
      </c>
      <c r="I15" s="18" t="s">
        <v>121</v>
      </c>
      <c r="J15" s="19">
        <v>159305</v>
      </c>
      <c r="K15" s="20">
        <v>11</v>
      </c>
      <c r="L15" s="19">
        <v>35047</v>
      </c>
      <c r="M15" s="19">
        <v>34251</v>
      </c>
      <c r="N15" s="19">
        <v>80806</v>
      </c>
      <c r="O15" s="19">
        <v>55757</v>
      </c>
      <c r="P15" s="19">
        <v>22303</v>
      </c>
      <c r="Q15" s="19">
        <v>44318</v>
      </c>
      <c r="R15" s="19">
        <v>15180</v>
      </c>
      <c r="S15" s="19">
        <v>5711</v>
      </c>
      <c r="T15" s="19">
        <v>37438</v>
      </c>
      <c r="U15" s="19">
        <v>10088</v>
      </c>
      <c r="V15" s="19">
        <v>1600</v>
      </c>
      <c r="W15" s="19">
        <v>0</v>
      </c>
      <c r="X15" s="19">
        <v>0</v>
      </c>
      <c r="Y15" s="19"/>
      <c r="Z15" s="19">
        <v>0</v>
      </c>
      <c r="AA15" s="19">
        <v>0</v>
      </c>
      <c r="AB15" s="19">
        <v>0</v>
      </c>
      <c r="AC15" s="21">
        <v>21</v>
      </c>
      <c r="AD15" s="21">
        <v>0</v>
      </c>
      <c r="AE15" s="19">
        <v>33173</v>
      </c>
      <c r="AF15" s="19">
        <f>J15+L15+M15+N15+O15+P15+Q15+R15+S15+T15+U15+W15+X15+Y15+Z15+AE15+AB15+AA15+V15</f>
        <v>534977</v>
      </c>
      <c r="AG15" s="40">
        <v>32082</v>
      </c>
      <c r="AH15" s="18" t="s">
        <v>136</v>
      </c>
      <c r="AI15" s="60"/>
    </row>
    <row r="16" spans="1:35">
      <c r="A16" s="17" t="s">
        <v>109</v>
      </c>
      <c r="B16" s="23" t="s">
        <v>78</v>
      </c>
      <c r="C16" s="23" t="s">
        <v>79</v>
      </c>
      <c r="D16" s="18" t="s">
        <v>122</v>
      </c>
      <c r="E16" s="18">
        <v>16</v>
      </c>
      <c r="F16" s="18" t="s">
        <v>34</v>
      </c>
      <c r="G16" s="18" t="s">
        <v>37</v>
      </c>
      <c r="H16" s="18" t="s">
        <v>118</v>
      </c>
      <c r="I16" s="18" t="s">
        <v>121</v>
      </c>
      <c r="J16" s="19">
        <v>146855</v>
      </c>
      <c r="K16" s="22">
        <v>9</v>
      </c>
      <c r="L16" s="19">
        <v>26434</v>
      </c>
      <c r="M16" s="19">
        <v>31574</v>
      </c>
      <c r="N16" s="19">
        <v>79362</v>
      </c>
      <c r="O16" s="19">
        <v>51399</v>
      </c>
      <c r="P16" s="19">
        <v>20560</v>
      </c>
      <c r="Q16" s="19">
        <v>46693</v>
      </c>
      <c r="R16" s="19">
        <v>14787</v>
      </c>
      <c r="S16" s="19">
        <v>5548</v>
      </c>
      <c r="T16" s="19">
        <v>37438</v>
      </c>
      <c r="U16" s="19">
        <v>0</v>
      </c>
      <c r="V16" s="19">
        <v>1600</v>
      </c>
      <c r="W16" s="19">
        <v>0</v>
      </c>
      <c r="X16" s="19">
        <v>0</v>
      </c>
      <c r="Y16" s="19"/>
      <c r="Z16" s="19">
        <v>0</v>
      </c>
      <c r="AA16" s="19">
        <v>0</v>
      </c>
      <c r="AB16" s="19">
        <v>0</v>
      </c>
      <c r="AC16" s="21">
        <v>20</v>
      </c>
      <c r="AD16" s="21">
        <v>2</v>
      </c>
      <c r="AE16" s="19">
        <v>33337</v>
      </c>
      <c r="AF16" s="19">
        <f t="shared" ref="AF16:AF21" si="1">J16+L16+M16+N16+O16+P16+Q16+R16+S16+T16+U16+W16+X16+Y16+Z16+AE16+AB16+AA16+V16</f>
        <v>495587</v>
      </c>
      <c r="AG16" s="40">
        <v>33970</v>
      </c>
      <c r="AH16" s="18" t="s">
        <v>136</v>
      </c>
      <c r="AI16" s="60"/>
    </row>
    <row r="17" spans="1:35">
      <c r="A17" s="17" t="s">
        <v>110</v>
      </c>
      <c r="B17" s="23" t="s">
        <v>91</v>
      </c>
      <c r="C17" s="23" t="s">
        <v>92</v>
      </c>
      <c r="D17" s="18"/>
      <c r="E17" s="18">
        <v>17</v>
      </c>
      <c r="F17" s="18" t="s">
        <v>34</v>
      </c>
      <c r="G17" s="18" t="s">
        <v>35</v>
      </c>
      <c r="H17" s="18" t="s">
        <v>118</v>
      </c>
      <c r="I17" s="18" t="s">
        <v>121</v>
      </c>
      <c r="J17" s="19">
        <v>136223</v>
      </c>
      <c r="K17" s="22">
        <v>10</v>
      </c>
      <c r="L17" s="19">
        <v>27245</v>
      </c>
      <c r="M17" s="19">
        <v>29288</v>
      </c>
      <c r="N17" s="19">
        <v>61361</v>
      </c>
      <c r="O17" s="19">
        <v>47678</v>
      </c>
      <c r="P17" s="19">
        <v>19071</v>
      </c>
      <c r="Q17" s="19">
        <v>43439</v>
      </c>
      <c r="R17" s="19">
        <v>10655</v>
      </c>
      <c r="S17" s="19">
        <v>3977</v>
      </c>
      <c r="T17" s="19">
        <v>37438</v>
      </c>
      <c r="U17" s="19">
        <v>0</v>
      </c>
      <c r="V17" s="19">
        <v>6400</v>
      </c>
      <c r="W17" s="19">
        <v>0</v>
      </c>
      <c r="X17" s="19">
        <v>0</v>
      </c>
      <c r="Y17" s="19"/>
      <c r="Z17" s="19">
        <v>0</v>
      </c>
      <c r="AA17" s="19">
        <v>0</v>
      </c>
      <c r="AB17" s="19">
        <v>0</v>
      </c>
      <c r="AC17" s="21"/>
      <c r="AD17" s="21"/>
      <c r="AE17" s="19"/>
      <c r="AF17" s="19">
        <f t="shared" si="1"/>
        <v>422775</v>
      </c>
      <c r="AG17" s="40">
        <v>32874</v>
      </c>
      <c r="AH17" s="18" t="s">
        <v>136</v>
      </c>
      <c r="AI17" s="60"/>
    </row>
    <row r="18" spans="1:35">
      <c r="A18" s="17" t="s">
        <v>97</v>
      </c>
      <c r="B18" s="23" t="s">
        <v>93</v>
      </c>
      <c r="C18" s="23" t="s">
        <v>57</v>
      </c>
      <c r="D18" s="18"/>
      <c r="E18" s="18">
        <v>17</v>
      </c>
      <c r="F18" s="18" t="s">
        <v>40</v>
      </c>
      <c r="G18" s="18" t="s">
        <v>41</v>
      </c>
      <c r="H18" s="18" t="s">
        <v>118</v>
      </c>
      <c r="I18" s="18" t="s">
        <v>121</v>
      </c>
      <c r="J18" s="19">
        <v>136223</v>
      </c>
      <c r="K18" s="22">
        <v>12</v>
      </c>
      <c r="L18" s="19">
        <v>32694</v>
      </c>
      <c r="M18" s="19">
        <v>29288</v>
      </c>
      <c r="N18" s="19">
        <v>61361</v>
      </c>
      <c r="O18" s="19">
        <v>47678</v>
      </c>
      <c r="P18" s="19">
        <v>19071</v>
      </c>
      <c r="Q18" s="19">
        <v>43439</v>
      </c>
      <c r="R18" s="19">
        <v>10655</v>
      </c>
      <c r="S18" s="19">
        <v>3977</v>
      </c>
      <c r="T18" s="19">
        <v>37438</v>
      </c>
      <c r="U18" s="19">
        <v>0</v>
      </c>
      <c r="V18" s="19">
        <v>4800</v>
      </c>
      <c r="W18" s="19">
        <v>0</v>
      </c>
      <c r="X18" s="19">
        <v>0</v>
      </c>
      <c r="Y18" s="19"/>
      <c r="Z18" s="19">
        <v>0</v>
      </c>
      <c r="AA18" s="19">
        <v>0</v>
      </c>
      <c r="AB18" s="19">
        <v>0</v>
      </c>
      <c r="AC18" s="21"/>
      <c r="AD18" s="21"/>
      <c r="AE18" s="19"/>
      <c r="AF18" s="19">
        <f t="shared" si="1"/>
        <v>426624</v>
      </c>
      <c r="AG18" s="40">
        <v>31413</v>
      </c>
      <c r="AH18" s="18" t="s">
        <v>136</v>
      </c>
      <c r="AI18" s="60"/>
    </row>
    <row r="19" spans="1:35">
      <c r="A19" s="17" t="s">
        <v>98</v>
      </c>
      <c r="B19" s="23" t="s">
        <v>95</v>
      </c>
      <c r="C19" s="23" t="s">
        <v>96</v>
      </c>
      <c r="D19" s="18"/>
      <c r="E19" s="18">
        <v>17</v>
      </c>
      <c r="F19" s="18" t="s">
        <v>40</v>
      </c>
      <c r="G19" s="18" t="s">
        <v>41</v>
      </c>
      <c r="H19" s="18" t="s">
        <v>118</v>
      </c>
      <c r="I19" s="18" t="s">
        <v>121</v>
      </c>
      <c r="J19" s="19">
        <v>136223</v>
      </c>
      <c r="K19" s="22">
        <v>8</v>
      </c>
      <c r="L19" s="19">
        <v>21796</v>
      </c>
      <c r="M19" s="19">
        <v>29288</v>
      </c>
      <c r="N19" s="19">
        <v>61361</v>
      </c>
      <c r="O19" s="19">
        <v>47678</v>
      </c>
      <c r="P19" s="19">
        <v>19071</v>
      </c>
      <c r="Q19" s="19">
        <v>43439</v>
      </c>
      <c r="R19" s="19">
        <v>10655</v>
      </c>
      <c r="S19" s="19">
        <v>3977</v>
      </c>
      <c r="T19" s="19">
        <v>37438</v>
      </c>
      <c r="U19" s="19">
        <v>0</v>
      </c>
      <c r="V19" s="19">
        <v>6400</v>
      </c>
      <c r="W19" s="19">
        <v>0</v>
      </c>
      <c r="X19" s="19">
        <v>0</v>
      </c>
      <c r="Y19" s="19"/>
      <c r="Z19" s="19">
        <v>0</v>
      </c>
      <c r="AA19" s="19">
        <v>0</v>
      </c>
      <c r="AB19" s="19">
        <v>0</v>
      </c>
      <c r="AC19" s="21">
        <v>50</v>
      </c>
      <c r="AD19" s="21">
        <v>54</v>
      </c>
      <c r="AE19" s="19">
        <v>149228</v>
      </c>
      <c r="AF19" s="19">
        <f t="shared" si="1"/>
        <v>566554</v>
      </c>
      <c r="AG19" s="40">
        <v>31048</v>
      </c>
      <c r="AH19" s="18" t="s">
        <v>136</v>
      </c>
      <c r="AI19" s="60"/>
    </row>
    <row r="20" spans="1:35">
      <c r="A20" s="17" t="s">
        <v>100</v>
      </c>
      <c r="B20" s="23" t="s">
        <v>99</v>
      </c>
      <c r="C20" s="23" t="s">
        <v>96</v>
      </c>
      <c r="D20" s="18"/>
      <c r="E20" s="18">
        <v>17</v>
      </c>
      <c r="F20" s="18" t="s">
        <v>40</v>
      </c>
      <c r="G20" s="18" t="s">
        <v>41</v>
      </c>
      <c r="H20" s="18" t="s">
        <v>118</v>
      </c>
      <c r="I20" s="18" t="s">
        <v>121</v>
      </c>
      <c r="J20" s="19">
        <v>136223</v>
      </c>
      <c r="K20" s="22">
        <v>9</v>
      </c>
      <c r="L20" s="19">
        <v>24520</v>
      </c>
      <c r="M20" s="19">
        <v>29288</v>
      </c>
      <c r="N20" s="19">
        <v>61361</v>
      </c>
      <c r="O20" s="19">
        <v>47678</v>
      </c>
      <c r="P20" s="19">
        <v>19071</v>
      </c>
      <c r="Q20" s="19">
        <v>43439</v>
      </c>
      <c r="R20" s="19">
        <v>10655</v>
      </c>
      <c r="S20" s="19">
        <v>3977</v>
      </c>
      <c r="T20" s="19">
        <v>37438</v>
      </c>
      <c r="U20" s="19">
        <v>0</v>
      </c>
      <c r="V20" s="19">
        <v>6400</v>
      </c>
      <c r="W20" s="19">
        <v>0</v>
      </c>
      <c r="X20" s="19">
        <v>0</v>
      </c>
      <c r="Y20" s="19"/>
      <c r="Z20" s="19">
        <v>0</v>
      </c>
      <c r="AA20" s="19">
        <v>0</v>
      </c>
      <c r="AB20" s="19">
        <v>0</v>
      </c>
      <c r="AC20" s="21">
        <v>39</v>
      </c>
      <c r="AD20" s="21">
        <v>2</v>
      </c>
      <c r="AE20" s="19">
        <v>53864</v>
      </c>
      <c r="AF20" s="19">
        <f t="shared" si="1"/>
        <v>473914</v>
      </c>
      <c r="AG20" s="40">
        <v>33725</v>
      </c>
      <c r="AH20" s="18" t="s">
        <v>136</v>
      </c>
      <c r="AI20" s="60"/>
    </row>
    <row r="21" spans="1:35" ht="15.75" thickBot="1">
      <c r="A21" s="24" t="s">
        <v>111</v>
      </c>
      <c r="B21" s="25" t="s">
        <v>101</v>
      </c>
      <c r="C21" s="25" t="s">
        <v>102</v>
      </c>
      <c r="D21" s="28"/>
      <c r="E21" s="28">
        <v>18</v>
      </c>
      <c r="F21" s="28" t="s">
        <v>40</v>
      </c>
      <c r="G21" s="28" t="s">
        <v>41</v>
      </c>
      <c r="H21" s="28" t="s">
        <v>118</v>
      </c>
      <c r="I21" s="28" t="s">
        <v>121</v>
      </c>
      <c r="J21" s="26">
        <v>126116</v>
      </c>
      <c r="K21" s="77">
        <v>8</v>
      </c>
      <c r="L21" s="26">
        <v>20179</v>
      </c>
      <c r="M21" s="26">
        <v>27115</v>
      </c>
      <c r="N21" s="26">
        <v>59422</v>
      </c>
      <c r="O21" s="26">
        <v>44141</v>
      </c>
      <c r="P21" s="26">
        <v>17656</v>
      </c>
      <c r="Q21" s="26">
        <v>43439</v>
      </c>
      <c r="R21" s="26">
        <v>9743</v>
      </c>
      <c r="S21" s="26">
        <v>3600</v>
      </c>
      <c r="T21" s="26">
        <v>37438</v>
      </c>
      <c r="U21" s="26">
        <v>0</v>
      </c>
      <c r="V21" s="26">
        <v>4800</v>
      </c>
      <c r="W21" s="26">
        <v>0</v>
      </c>
      <c r="X21" s="26">
        <v>0</v>
      </c>
      <c r="Y21" s="26"/>
      <c r="Z21" s="26">
        <v>0</v>
      </c>
      <c r="AA21" s="26">
        <v>0</v>
      </c>
      <c r="AB21" s="26">
        <v>0</v>
      </c>
      <c r="AC21" s="78"/>
      <c r="AD21" s="78"/>
      <c r="AE21" s="26"/>
      <c r="AF21" s="26">
        <f t="shared" si="1"/>
        <v>393649</v>
      </c>
      <c r="AG21" s="79">
        <v>34700</v>
      </c>
      <c r="AH21" s="28" t="s">
        <v>136</v>
      </c>
      <c r="AI21" s="36"/>
    </row>
    <row r="26" spans="1:35" ht="15.75" thickBot="1">
      <c r="A26" s="464" t="s">
        <v>139</v>
      </c>
      <c r="B26" s="464"/>
      <c r="C26" s="464"/>
      <c r="D26" s="464"/>
      <c r="E26" s="464"/>
      <c r="F26" s="464"/>
      <c r="G26" s="464"/>
      <c r="H26" s="464"/>
      <c r="I26" s="464"/>
      <c r="J26" s="464"/>
      <c r="K26" s="464"/>
      <c r="L26" s="464"/>
      <c r="M26" s="464"/>
      <c r="N26" s="464"/>
      <c r="O26" s="464"/>
      <c r="P26" s="464"/>
      <c r="Q26" s="464"/>
      <c r="R26" s="464"/>
      <c r="S26" s="464"/>
      <c r="T26" s="464"/>
      <c r="U26" s="464"/>
      <c r="V26" s="464"/>
      <c r="W26" s="464"/>
      <c r="X26" s="464"/>
      <c r="Y26" s="464"/>
      <c r="Z26" s="464"/>
      <c r="AA26" s="464"/>
      <c r="AB26" s="464"/>
      <c r="AC26" s="464"/>
      <c r="AD26" s="464"/>
      <c r="AE26" s="464"/>
      <c r="AF26" s="464"/>
      <c r="AG26" s="464"/>
      <c r="AH26" s="464"/>
    </row>
    <row r="27" spans="1:35">
      <c r="A27" s="41" t="s">
        <v>0</v>
      </c>
      <c r="B27" s="85" t="s">
        <v>49</v>
      </c>
      <c r="C27" s="43" t="s">
        <v>49</v>
      </c>
      <c r="D27" s="43" t="s">
        <v>52</v>
      </c>
      <c r="E27" s="44" t="s">
        <v>1</v>
      </c>
      <c r="F27" s="44" t="s">
        <v>2</v>
      </c>
      <c r="G27" s="85" t="s">
        <v>116</v>
      </c>
      <c r="H27" s="32" t="s">
        <v>117</v>
      </c>
      <c r="I27" s="32" t="s">
        <v>119</v>
      </c>
      <c r="J27" s="86" t="s">
        <v>46</v>
      </c>
      <c r="K27" s="461" t="s">
        <v>3</v>
      </c>
      <c r="L27" s="462"/>
      <c r="M27" s="44" t="s">
        <v>6</v>
      </c>
      <c r="N27" s="44" t="s">
        <v>7</v>
      </c>
      <c r="O27" s="44" t="s">
        <v>8</v>
      </c>
      <c r="P27" s="44" t="s">
        <v>9</v>
      </c>
      <c r="Q27" s="44" t="s">
        <v>10</v>
      </c>
      <c r="R27" s="44" t="s">
        <v>11</v>
      </c>
      <c r="S27" s="44" t="s">
        <v>12</v>
      </c>
      <c r="T27" s="44" t="s">
        <v>145</v>
      </c>
      <c r="U27" s="46" t="s">
        <v>20</v>
      </c>
      <c r="V27" s="44" t="s">
        <v>38</v>
      </c>
      <c r="W27" s="47" t="s">
        <v>14</v>
      </c>
      <c r="X27" s="47" t="s">
        <v>15</v>
      </c>
      <c r="Y27" s="44" t="s">
        <v>16</v>
      </c>
      <c r="Z27" s="44" t="s">
        <v>130</v>
      </c>
      <c r="AA27" s="44" t="s">
        <v>131</v>
      </c>
      <c r="AB27" s="44" t="s">
        <v>48</v>
      </c>
      <c r="AC27" s="461" t="s">
        <v>17</v>
      </c>
      <c r="AD27" s="463"/>
      <c r="AE27" s="463"/>
      <c r="AF27" s="56" t="s">
        <v>18</v>
      </c>
      <c r="AG27" s="37" t="s">
        <v>124</v>
      </c>
      <c r="AH27" s="39" t="s">
        <v>126</v>
      </c>
      <c r="AI27" s="57" t="s">
        <v>135</v>
      </c>
    </row>
    <row r="28" spans="1:35" ht="15.75" thickBot="1">
      <c r="A28" s="89"/>
      <c r="B28" s="90" t="s">
        <v>50</v>
      </c>
      <c r="C28" s="91" t="s">
        <v>51</v>
      </c>
      <c r="D28" s="91"/>
      <c r="E28" s="92"/>
      <c r="F28" s="92"/>
      <c r="G28" s="93"/>
      <c r="H28" s="64"/>
      <c r="I28" s="64" t="s">
        <v>120</v>
      </c>
      <c r="J28" s="94" t="s">
        <v>47</v>
      </c>
      <c r="K28" s="95" t="s">
        <v>4</v>
      </c>
      <c r="L28" s="95" t="s">
        <v>5</v>
      </c>
      <c r="M28" s="92"/>
      <c r="N28" s="92"/>
      <c r="O28" s="92"/>
      <c r="P28" s="92"/>
      <c r="Q28" s="92"/>
      <c r="R28" s="92"/>
      <c r="S28" s="92"/>
      <c r="T28" s="92">
        <v>19529</v>
      </c>
      <c r="U28" s="96" t="s">
        <v>21</v>
      </c>
      <c r="V28" s="97" t="s">
        <v>39</v>
      </c>
      <c r="W28" s="92"/>
      <c r="X28" s="98">
        <v>19803</v>
      </c>
      <c r="Y28" s="98">
        <v>19803</v>
      </c>
      <c r="Z28" s="98" t="s">
        <v>129</v>
      </c>
      <c r="AA28" s="97" t="s">
        <v>132</v>
      </c>
      <c r="AB28" s="97" t="s">
        <v>123</v>
      </c>
      <c r="AC28" s="99">
        <v>0.25</v>
      </c>
      <c r="AD28" s="99">
        <v>0.5</v>
      </c>
      <c r="AE28" s="100" t="s">
        <v>5</v>
      </c>
      <c r="AF28" s="73"/>
      <c r="AG28" s="38" t="s">
        <v>125</v>
      </c>
      <c r="AH28" s="101" t="s">
        <v>127</v>
      </c>
      <c r="AI28" s="74"/>
    </row>
    <row r="29" spans="1:35" ht="15.75" thickBot="1">
      <c r="A29" s="112" t="s">
        <v>140</v>
      </c>
      <c r="B29" s="113" t="s">
        <v>61</v>
      </c>
      <c r="C29" s="113" t="s">
        <v>62</v>
      </c>
      <c r="D29" s="113" t="s">
        <v>59</v>
      </c>
      <c r="E29" s="113">
        <v>8</v>
      </c>
      <c r="F29" s="113" t="s">
        <v>23</v>
      </c>
      <c r="G29" s="113" t="s">
        <v>141</v>
      </c>
      <c r="H29" s="113" t="s">
        <v>142</v>
      </c>
      <c r="I29" s="113" t="s">
        <v>143</v>
      </c>
      <c r="J29" s="114">
        <v>73818</v>
      </c>
      <c r="K29" s="114">
        <v>1</v>
      </c>
      <c r="L29" s="114">
        <v>1476</v>
      </c>
      <c r="M29" s="114">
        <v>15871</v>
      </c>
      <c r="N29" s="114">
        <v>147330</v>
      </c>
      <c r="O29" s="114">
        <v>25836</v>
      </c>
      <c r="P29" s="114">
        <v>10334</v>
      </c>
      <c r="Q29" s="114">
        <v>3831</v>
      </c>
      <c r="R29" s="114">
        <v>26109</v>
      </c>
      <c r="S29" s="114">
        <v>10764</v>
      </c>
      <c r="T29" s="114">
        <v>6043</v>
      </c>
      <c r="U29" s="114">
        <v>0</v>
      </c>
      <c r="V29" s="114">
        <v>0</v>
      </c>
      <c r="W29" s="114">
        <v>0</v>
      </c>
      <c r="X29" s="114">
        <v>0</v>
      </c>
      <c r="Y29" s="114">
        <v>0</v>
      </c>
      <c r="Z29" s="114">
        <v>0</v>
      </c>
      <c r="AA29" s="114">
        <v>0</v>
      </c>
      <c r="AB29" s="114">
        <v>0</v>
      </c>
      <c r="AC29" s="114">
        <v>0</v>
      </c>
      <c r="AD29" s="114">
        <v>0</v>
      </c>
      <c r="AE29" s="114">
        <v>0</v>
      </c>
      <c r="AF29" s="114">
        <v>321412</v>
      </c>
      <c r="AG29" s="115">
        <v>40544</v>
      </c>
      <c r="AH29" s="115">
        <v>40908</v>
      </c>
      <c r="AI29" s="116"/>
    </row>
    <row r="37" spans="1:35" ht="16.5" thickBot="1">
      <c r="A37" s="468" t="s">
        <v>146</v>
      </c>
      <c r="B37" s="468"/>
      <c r="C37" s="468"/>
      <c r="D37" s="468"/>
      <c r="E37" s="468"/>
      <c r="F37" s="468"/>
      <c r="G37" s="468"/>
      <c r="H37" s="468"/>
      <c r="I37" s="468"/>
      <c r="J37" s="468"/>
      <c r="K37" s="468"/>
      <c r="L37" s="468"/>
      <c r="M37" s="468"/>
      <c r="N37" s="468"/>
      <c r="O37" s="468"/>
      <c r="P37" s="468"/>
      <c r="Q37" s="468"/>
      <c r="R37" s="468"/>
      <c r="S37" s="468"/>
      <c r="T37" s="468"/>
      <c r="U37" s="468"/>
      <c r="V37" s="468"/>
      <c r="W37" s="468"/>
      <c r="X37" s="468"/>
      <c r="Y37" s="468"/>
      <c r="Z37" s="468"/>
      <c r="AA37" s="468"/>
      <c r="AB37" s="468"/>
      <c r="AC37" s="468"/>
      <c r="AD37" s="468"/>
      <c r="AE37" s="468"/>
      <c r="AF37" s="468"/>
      <c r="AG37" s="468"/>
      <c r="AH37" s="468"/>
      <c r="AI37" s="468"/>
    </row>
    <row r="38" spans="1:35" ht="15.75" thickBot="1">
      <c r="A38" s="106" t="s">
        <v>0</v>
      </c>
      <c r="B38" s="106" t="s">
        <v>49</v>
      </c>
      <c r="C38" s="107" t="s">
        <v>49</v>
      </c>
      <c r="D38" s="107" t="s">
        <v>52</v>
      </c>
      <c r="E38" s="106" t="s">
        <v>1</v>
      </c>
      <c r="F38" s="106" t="s">
        <v>2</v>
      </c>
      <c r="G38" s="106" t="s">
        <v>116</v>
      </c>
      <c r="H38" s="106" t="s">
        <v>117</v>
      </c>
      <c r="I38" s="106" t="s">
        <v>119</v>
      </c>
      <c r="J38" s="106" t="s">
        <v>46</v>
      </c>
      <c r="K38" s="469" t="s">
        <v>3</v>
      </c>
      <c r="L38" s="469"/>
      <c r="M38" s="106" t="s">
        <v>6</v>
      </c>
      <c r="N38" s="106" t="s">
        <v>7</v>
      </c>
      <c r="O38" s="106" t="s">
        <v>8</v>
      </c>
      <c r="P38" s="106" t="s">
        <v>9</v>
      </c>
      <c r="Q38" s="106" t="s">
        <v>10</v>
      </c>
      <c r="R38" s="106" t="s">
        <v>11</v>
      </c>
      <c r="S38" s="106" t="s">
        <v>12</v>
      </c>
      <c r="T38" s="106" t="s">
        <v>133</v>
      </c>
      <c r="U38" s="108" t="s">
        <v>20</v>
      </c>
      <c r="V38" s="106" t="s">
        <v>38</v>
      </c>
      <c r="W38" s="109" t="s">
        <v>14</v>
      </c>
      <c r="X38" s="109" t="s">
        <v>15</v>
      </c>
      <c r="Y38" s="106" t="s">
        <v>16</v>
      </c>
      <c r="Z38" s="106" t="s">
        <v>130</v>
      </c>
      <c r="AA38" s="106" t="s">
        <v>131</v>
      </c>
      <c r="AB38" s="106" t="s">
        <v>48</v>
      </c>
      <c r="AC38" s="469" t="s">
        <v>17</v>
      </c>
      <c r="AD38" s="469"/>
      <c r="AE38" s="469"/>
      <c r="AF38" s="110" t="s">
        <v>18</v>
      </c>
      <c r="AG38" s="107" t="s">
        <v>124</v>
      </c>
      <c r="AH38" s="107" t="s">
        <v>126</v>
      </c>
      <c r="AI38" s="111" t="s">
        <v>135</v>
      </c>
    </row>
    <row r="39" spans="1:35" ht="15.75" thickBot="1">
      <c r="A39" s="64"/>
      <c r="B39" s="65" t="s">
        <v>50</v>
      </c>
      <c r="C39" s="38" t="s">
        <v>51</v>
      </c>
      <c r="D39" s="38"/>
      <c r="E39" s="64"/>
      <c r="F39" s="64"/>
      <c r="G39" s="64"/>
      <c r="H39" s="64"/>
      <c r="I39" s="64" t="s">
        <v>120</v>
      </c>
      <c r="J39" s="65" t="s">
        <v>47</v>
      </c>
      <c r="K39" s="102" t="s">
        <v>4</v>
      </c>
      <c r="L39" s="90" t="s">
        <v>5</v>
      </c>
      <c r="M39" s="64"/>
      <c r="N39" s="64"/>
      <c r="O39" s="64"/>
      <c r="P39" s="64"/>
      <c r="Q39" s="64"/>
      <c r="R39" s="64"/>
      <c r="S39" s="64"/>
      <c r="T39" s="64"/>
      <c r="U39" s="70" t="s">
        <v>21</v>
      </c>
      <c r="V39" s="65" t="s">
        <v>39</v>
      </c>
      <c r="W39" s="64"/>
      <c r="X39" s="72">
        <v>19803</v>
      </c>
      <c r="Y39" s="72">
        <v>19803</v>
      </c>
      <c r="Z39" s="72" t="s">
        <v>129</v>
      </c>
      <c r="AA39" s="65" t="s">
        <v>132</v>
      </c>
      <c r="AB39" s="65" t="s">
        <v>123</v>
      </c>
      <c r="AC39" s="103">
        <v>0.25</v>
      </c>
      <c r="AD39" s="104">
        <v>0.5</v>
      </c>
      <c r="AE39" s="105" t="s">
        <v>5</v>
      </c>
      <c r="AF39" s="73"/>
      <c r="AG39" s="38" t="s">
        <v>125</v>
      </c>
      <c r="AH39" s="38" t="s">
        <v>127</v>
      </c>
      <c r="AI39" s="74"/>
    </row>
    <row r="40" spans="1:35">
      <c r="A40" s="12" t="s">
        <v>112</v>
      </c>
      <c r="B40" s="29" t="s">
        <v>103</v>
      </c>
      <c r="C40" s="29" t="s">
        <v>104</v>
      </c>
      <c r="D40" s="13" t="s">
        <v>66</v>
      </c>
      <c r="E40" s="13">
        <v>13</v>
      </c>
      <c r="F40" s="13" t="s">
        <v>32</v>
      </c>
      <c r="G40" s="13" t="s">
        <v>42</v>
      </c>
      <c r="H40" s="13" t="s">
        <v>118</v>
      </c>
      <c r="I40" s="13" t="s">
        <v>121</v>
      </c>
      <c r="J40" s="14">
        <v>185660</v>
      </c>
      <c r="K40" s="82">
        <v>1</v>
      </c>
      <c r="L40" s="14">
        <v>3713</v>
      </c>
      <c r="M40" s="14">
        <v>39917</v>
      </c>
      <c r="N40" s="14">
        <v>133182</v>
      </c>
      <c r="O40" s="14">
        <v>64981</v>
      </c>
      <c r="P40" s="14">
        <v>25992</v>
      </c>
      <c r="Q40" s="14">
        <v>51878</v>
      </c>
      <c r="R40" s="14">
        <v>25962</v>
      </c>
      <c r="S40" s="14">
        <v>9873</v>
      </c>
      <c r="T40" s="14">
        <v>37438</v>
      </c>
      <c r="U40" s="14">
        <v>0</v>
      </c>
      <c r="V40" s="14">
        <v>0</v>
      </c>
      <c r="W40" s="14"/>
      <c r="X40" s="14"/>
      <c r="Y40" s="14"/>
      <c r="Z40" s="14"/>
      <c r="AA40" s="14"/>
      <c r="AB40" s="29">
        <v>0</v>
      </c>
      <c r="AC40" s="13">
        <v>15</v>
      </c>
      <c r="AD40" s="13">
        <v>5</v>
      </c>
      <c r="AE40" s="14">
        <v>44051</v>
      </c>
      <c r="AF40" s="19">
        <f t="shared" ref="AF40:AF42" si="2">J40+L40+M40+N40+O40+P40+Q40+R40+S40+T40+U40+W40+X40+Y40+Z40+AE40+AB40+AA40</f>
        <v>622647</v>
      </c>
      <c r="AG40" s="49">
        <v>39815</v>
      </c>
      <c r="AH40" s="49">
        <v>40908</v>
      </c>
      <c r="AI40" s="61"/>
    </row>
    <row r="41" spans="1:35">
      <c r="A41" s="17" t="s">
        <v>113</v>
      </c>
      <c r="B41" s="23" t="s">
        <v>58</v>
      </c>
      <c r="C41" s="23" t="s">
        <v>105</v>
      </c>
      <c r="D41" s="18" t="s">
        <v>106</v>
      </c>
      <c r="E41" s="18">
        <v>13</v>
      </c>
      <c r="F41" s="18" t="s">
        <v>32</v>
      </c>
      <c r="G41" s="18" t="s">
        <v>33</v>
      </c>
      <c r="H41" s="18" t="s">
        <v>118</v>
      </c>
      <c r="I41" s="18" t="s">
        <v>121</v>
      </c>
      <c r="J41" s="19">
        <v>185660</v>
      </c>
      <c r="K41" s="22">
        <v>1</v>
      </c>
      <c r="L41" s="19">
        <v>3713</v>
      </c>
      <c r="M41" s="19">
        <v>39917</v>
      </c>
      <c r="N41" s="19">
        <v>133182</v>
      </c>
      <c r="O41" s="19">
        <v>64981</v>
      </c>
      <c r="P41" s="19">
        <v>25992</v>
      </c>
      <c r="Q41" s="19">
        <v>51878</v>
      </c>
      <c r="R41" s="19">
        <v>25962</v>
      </c>
      <c r="S41" s="19">
        <v>9873</v>
      </c>
      <c r="T41" s="19">
        <v>37438</v>
      </c>
      <c r="U41" s="19">
        <v>0</v>
      </c>
      <c r="V41" s="19">
        <v>0</v>
      </c>
      <c r="W41" s="19">
        <v>0</v>
      </c>
      <c r="X41" s="19">
        <v>0</v>
      </c>
      <c r="Y41" s="19"/>
      <c r="Z41" s="19"/>
      <c r="AA41" s="19"/>
      <c r="AB41" s="23">
        <v>0</v>
      </c>
      <c r="AC41" s="18"/>
      <c r="AD41" s="18"/>
      <c r="AE41" s="19"/>
      <c r="AF41" s="19">
        <f t="shared" si="2"/>
        <v>578596</v>
      </c>
      <c r="AG41" s="40">
        <v>39797</v>
      </c>
      <c r="AH41" s="40">
        <v>40908</v>
      </c>
      <c r="AI41" s="60"/>
    </row>
    <row r="42" spans="1:35">
      <c r="A42" s="17" t="s">
        <v>114</v>
      </c>
      <c r="B42" s="23" t="s">
        <v>76</v>
      </c>
      <c r="C42" s="23" t="s">
        <v>83</v>
      </c>
      <c r="D42" s="18"/>
      <c r="E42" s="18">
        <v>15</v>
      </c>
      <c r="F42" s="18" t="s">
        <v>34</v>
      </c>
      <c r="G42" s="18" t="s">
        <v>43</v>
      </c>
      <c r="H42" s="18" t="s">
        <v>118</v>
      </c>
      <c r="I42" s="18" t="s">
        <v>121</v>
      </c>
      <c r="J42" s="19">
        <v>159305</v>
      </c>
      <c r="K42" s="22">
        <v>2</v>
      </c>
      <c r="L42" s="19">
        <v>6372</v>
      </c>
      <c r="M42" s="19">
        <v>34251</v>
      </c>
      <c r="N42" s="19">
        <v>80806</v>
      </c>
      <c r="O42" s="19">
        <v>55757</v>
      </c>
      <c r="P42" s="19">
        <v>22303</v>
      </c>
      <c r="Q42" s="19">
        <v>44318</v>
      </c>
      <c r="R42" s="19">
        <v>15180</v>
      </c>
      <c r="S42" s="19">
        <v>5711</v>
      </c>
      <c r="T42" s="19">
        <v>37438</v>
      </c>
      <c r="U42" s="19">
        <v>0</v>
      </c>
      <c r="V42" s="19">
        <v>0</v>
      </c>
      <c r="W42" s="19">
        <v>0</v>
      </c>
      <c r="X42" s="19">
        <v>0</v>
      </c>
      <c r="Y42" s="19"/>
      <c r="Z42" s="19"/>
      <c r="AA42" s="19"/>
      <c r="AB42" s="19">
        <v>0</v>
      </c>
      <c r="AC42" s="18">
        <v>52</v>
      </c>
      <c r="AD42" s="18">
        <v>4</v>
      </c>
      <c r="AE42" s="19">
        <v>89725</v>
      </c>
      <c r="AF42" s="19">
        <f t="shared" si="2"/>
        <v>551166</v>
      </c>
      <c r="AG42" s="40">
        <v>37987</v>
      </c>
      <c r="AH42" s="40">
        <v>40908</v>
      </c>
      <c r="AI42" s="60"/>
    </row>
    <row r="43" spans="1:35" ht="15.75" thickBot="1">
      <c r="A43" s="24" t="s">
        <v>115</v>
      </c>
      <c r="B43" s="25" t="s">
        <v>107</v>
      </c>
      <c r="C43" s="25" t="s">
        <v>108</v>
      </c>
      <c r="D43" s="28"/>
      <c r="E43" s="28">
        <v>15</v>
      </c>
      <c r="F43" s="28" t="s">
        <v>44</v>
      </c>
      <c r="G43" s="28" t="s">
        <v>45</v>
      </c>
      <c r="H43" s="28" t="s">
        <v>118</v>
      </c>
      <c r="I43" s="28" t="s">
        <v>121</v>
      </c>
      <c r="J43" s="26">
        <v>159305</v>
      </c>
      <c r="K43" s="77">
        <v>2</v>
      </c>
      <c r="L43" s="26">
        <v>6372</v>
      </c>
      <c r="M43" s="26">
        <v>34251</v>
      </c>
      <c r="N43" s="26">
        <v>80806</v>
      </c>
      <c r="O43" s="26">
        <v>55757</v>
      </c>
      <c r="P43" s="26">
        <v>22303</v>
      </c>
      <c r="Q43" s="26">
        <v>44318</v>
      </c>
      <c r="R43" s="26">
        <v>15180</v>
      </c>
      <c r="S43" s="26">
        <v>5711</v>
      </c>
      <c r="T43" s="26">
        <v>37438</v>
      </c>
      <c r="U43" s="26">
        <v>0</v>
      </c>
      <c r="V43" s="26">
        <v>6400</v>
      </c>
      <c r="W43" s="26">
        <v>0</v>
      </c>
      <c r="X43" s="26">
        <v>0</v>
      </c>
      <c r="Y43" s="26"/>
      <c r="Z43" s="26"/>
      <c r="AA43" s="26"/>
      <c r="AB43" s="25">
        <v>0</v>
      </c>
      <c r="AC43" s="28"/>
      <c r="AD43" s="28"/>
      <c r="AE43" s="26"/>
      <c r="AF43" s="26">
        <f>J43+L43+M43+N43+O43+P43+Q43+R43+S43+T43+U43+W43+X43+Y43+Z43+AE43+AB43+AA43+V43</f>
        <v>467841</v>
      </c>
      <c r="AG43" s="79">
        <v>38718</v>
      </c>
      <c r="AH43" s="79">
        <v>40908</v>
      </c>
      <c r="AI43" s="36"/>
    </row>
  </sheetData>
  <mergeCells count="9">
    <mergeCell ref="A37:AI37"/>
    <mergeCell ref="K38:L38"/>
    <mergeCell ref="AC38:AE38"/>
    <mergeCell ref="A3:AH3"/>
    <mergeCell ref="K4:L4"/>
    <mergeCell ref="AC4:AE4"/>
    <mergeCell ref="A26:AH26"/>
    <mergeCell ref="K27:L27"/>
    <mergeCell ref="AC27:AE27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4:AJ44"/>
  <sheetViews>
    <sheetView topLeftCell="E1" workbookViewId="0">
      <selection activeCell="K25" sqref="K25"/>
    </sheetView>
  </sheetViews>
  <sheetFormatPr baseColWidth="10" defaultRowHeight="15"/>
  <sheetData>
    <row r="4" spans="1:36" ht="15.75" thickBot="1">
      <c r="A4" s="464" t="s">
        <v>148</v>
      </c>
      <c r="B4" s="464"/>
      <c r="C4" s="464"/>
      <c r="D4" s="464"/>
      <c r="E4" s="464"/>
      <c r="F4" s="464"/>
      <c r="G4" s="464"/>
      <c r="H4" s="464"/>
      <c r="I4" s="464"/>
      <c r="J4" s="464"/>
      <c r="K4" s="464"/>
      <c r="L4" s="464"/>
      <c r="M4" s="464"/>
      <c r="N4" s="464"/>
      <c r="O4" s="464"/>
      <c r="P4" s="464"/>
      <c r="Q4" s="464"/>
      <c r="R4" s="464"/>
      <c r="S4" s="464"/>
      <c r="T4" s="464"/>
      <c r="U4" s="464"/>
      <c r="V4" s="464"/>
      <c r="W4" s="464"/>
      <c r="X4" s="464"/>
      <c r="Y4" s="464"/>
      <c r="Z4" s="464"/>
      <c r="AA4" s="464"/>
      <c r="AB4" s="464"/>
      <c r="AC4" s="464"/>
      <c r="AD4" s="464"/>
      <c r="AE4" s="464"/>
      <c r="AF4" s="464"/>
      <c r="AG4" s="464"/>
      <c r="AH4" s="464"/>
      <c r="AI4" s="464"/>
    </row>
    <row r="5" spans="1:36">
      <c r="A5" s="41" t="s">
        <v>0</v>
      </c>
      <c r="B5" s="87" t="s">
        <v>49</v>
      </c>
      <c r="C5" s="43" t="s">
        <v>49</v>
      </c>
      <c r="D5" s="43" t="s">
        <v>52</v>
      </c>
      <c r="E5" s="44" t="s">
        <v>1</v>
      </c>
      <c r="F5" s="44" t="s">
        <v>2</v>
      </c>
      <c r="G5" s="87" t="s">
        <v>116</v>
      </c>
      <c r="H5" s="32" t="s">
        <v>117</v>
      </c>
      <c r="I5" s="32" t="s">
        <v>119</v>
      </c>
      <c r="J5" s="88" t="s">
        <v>46</v>
      </c>
      <c r="K5" s="461" t="s">
        <v>3</v>
      </c>
      <c r="L5" s="462"/>
      <c r="M5" s="44" t="s">
        <v>6</v>
      </c>
      <c r="N5" s="44" t="s">
        <v>7</v>
      </c>
      <c r="O5" s="44" t="s">
        <v>8</v>
      </c>
      <c r="P5" s="44" t="s">
        <v>9</v>
      </c>
      <c r="Q5" s="44" t="s">
        <v>10</v>
      </c>
      <c r="R5" s="117" t="s">
        <v>11</v>
      </c>
      <c r="S5" s="41" t="s">
        <v>12</v>
      </c>
      <c r="T5" s="44" t="s">
        <v>144</v>
      </c>
      <c r="U5" s="46" t="s">
        <v>20</v>
      </c>
      <c r="V5" s="44" t="s">
        <v>38</v>
      </c>
      <c r="W5" s="47" t="s">
        <v>14</v>
      </c>
      <c r="X5" s="47" t="s">
        <v>15</v>
      </c>
      <c r="Y5" s="44" t="s">
        <v>16</v>
      </c>
      <c r="Z5" s="44" t="s">
        <v>130</v>
      </c>
      <c r="AA5" s="44" t="s">
        <v>151</v>
      </c>
      <c r="AB5" s="44" t="s">
        <v>131</v>
      </c>
      <c r="AC5" s="44" t="s">
        <v>48</v>
      </c>
      <c r="AD5" s="461" t="s">
        <v>17</v>
      </c>
      <c r="AE5" s="463"/>
      <c r="AF5" s="463"/>
      <c r="AG5" s="56" t="s">
        <v>18</v>
      </c>
      <c r="AH5" s="37" t="s">
        <v>124</v>
      </c>
      <c r="AI5" s="39" t="s">
        <v>126</v>
      </c>
      <c r="AJ5" s="57" t="s">
        <v>135</v>
      </c>
    </row>
    <row r="6" spans="1:36" ht="15.75" thickBot="1">
      <c r="A6" s="51"/>
      <c r="B6" s="30" t="s">
        <v>50</v>
      </c>
      <c r="C6" s="52" t="s">
        <v>51</v>
      </c>
      <c r="D6" s="52"/>
      <c r="E6" s="8"/>
      <c r="F6" s="8"/>
      <c r="G6" s="31"/>
      <c r="H6" s="53"/>
      <c r="I6" s="53" t="s">
        <v>120</v>
      </c>
      <c r="J6" s="33" t="s">
        <v>47</v>
      </c>
      <c r="K6" s="3" t="s">
        <v>4</v>
      </c>
      <c r="L6" s="3" t="s">
        <v>5</v>
      </c>
      <c r="M6" s="8"/>
      <c r="N6" s="8"/>
      <c r="O6" s="8"/>
      <c r="P6" s="8"/>
      <c r="Q6" s="8"/>
      <c r="R6" s="31"/>
      <c r="S6" s="89"/>
      <c r="T6" s="92"/>
      <c r="U6" s="96" t="s">
        <v>21</v>
      </c>
      <c r="V6" s="97" t="s">
        <v>39</v>
      </c>
      <c r="W6" s="92"/>
      <c r="X6" s="98">
        <v>19803</v>
      </c>
      <c r="Y6" s="98">
        <v>19803</v>
      </c>
      <c r="Z6" s="98" t="s">
        <v>129</v>
      </c>
      <c r="AA6" s="98"/>
      <c r="AB6" s="97" t="s">
        <v>132</v>
      </c>
      <c r="AC6" s="97" t="s">
        <v>123</v>
      </c>
      <c r="AD6" s="99">
        <v>0.25</v>
      </c>
      <c r="AE6" s="99">
        <v>0.5</v>
      </c>
      <c r="AF6" s="100" t="s">
        <v>5</v>
      </c>
      <c r="AG6" s="73"/>
      <c r="AH6" s="54" t="s">
        <v>125</v>
      </c>
      <c r="AI6" s="55" t="s">
        <v>127</v>
      </c>
      <c r="AJ6" s="58"/>
    </row>
    <row r="7" spans="1:36">
      <c r="A7" s="12" t="s">
        <v>55</v>
      </c>
      <c r="B7" s="29" t="s">
        <v>53</v>
      </c>
      <c r="C7" s="29" t="s">
        <v>54</v>
      </c>
      <c r="D7" s="13" t="s">
        <v>56</v>
      </c>
      <c r="E7" s="13">
        <v>6</v>
      </c>
      <c r="F7" s="13" t="s">
        <v>22</v>
      </c>
      <c r="G7" s="13" t="s">
        <v>22</v>
      </c>
      <c r="H7" s="13" t="s">
        <v>118</v>
      </c>
      <c r="I7" s="13" t="s">
        <v>121</v>
      </c>
      <c r="J7" s="14">
        <v>347820</v>
      </c>
      <c r="K7" s="15">
        <v>12</v>
      </c>
      <c r="L7" s="14">
        <v>83477</v>
      </c>
      <c r="M7" s="14">
        <v>74781</v>
      </c>
      <c r="N7" s="14">
        <v>959533</v>
      </c>
      <c r="O7" s="14">
        <v>121737</v>
      </c>
      <c r="P7" s="14">
        <v>48695</v>
      </c>
      <c r="Q7" s="14">
        <v>14366</v>
      </c>
      <c r="R7" s="14">
        <v>186146</v>
      </c>
      <c r="S7" s="14">
        <v>70936</v>
      </c>
      <c r="T7" s="14">
        <v>0</v>
      </c>
      <c r="U7" s="14">
        <v>0</v>
      </c>
      <c r="V7" s="14"/>
      <c r="W7" s="14">
        <v>0</v>
      </c>
      <c r="X7" s="14">
        <v>0</v>
      </c>
      <c r="Y7" s="14">
        <v>0</v>
      </c>
      <c r="Z7" s="14">
        <v>329168</v>
      </c>
      <c r="AA7" s="14">
        <v>35875</v>
      </c>
      <c r="AB7" s="14"/>
      <c r="AC7" s="14">
        <v>1307353</v>
      </c>
      <c r="AD7" s="16">
        <v>0</v>
      </c>
      <c r="AE7" s="16">
        <v>0</v>
      </c>
      <c r="AF7" s="14">
        <v>0</v>
      </c>
      <c r="AG7" s="14">
        <f>J7+L7+M7+N7+O7+P7+Q7+R7+S7+T7+U7+W7+X7+Y7+Z7+AF7+AC7+AA7</f>
        <v>3579887</v>
      </c>
      <c r="AH7" s="49">
        <v>39788</v>
      </c>
      <c r="AI7" s="13" t="s">
        <v>136</v>
      </c>
      <c r="AJ7" s="61"/>
    </row>
    <row r="8" spans="1:36">
      <c r="A8" s="17" t="s">
        <v>60</v>
      </c>
      <c r="B8" s="23" t="s">
        <v>57</v>
      </c>
      <c r="C8" s="23" t="s">
        <v>58</v>
      </c>
      <c r="D8" s="18" t="s">
        <v>59</v>
      </c>
      <c r="E8" s="18">
        <v>8</v>
      </c>
      <c r="F8" s="18" t="s">
        <v>23</v>
      </c>
      <c r="G8" s="18" t="s">
        <v>24</v>
      </c>
      <c r="H8" s="18" t="s">
        <v>118</v>
      </c>
      <c r="I8" s="18" t="s">
        <v>121</v>
      </c>
      <c r="J8" s="19">
        <v>276817</v>
      </c>
      <c r="K8" s="20">
        <v>4</v>
      </c>
      <c r="L8" s="19">
        <v>22145</v>
      </c>
      <c r="M8" s="19">
        <v>59516</v>
      </c>
      <c r="N8" s="19">
        <v>552487</v>
      </c>
      <c r="O8" s="19">
        <v>96886</v>
      </c>
      <c r="P8" s="19">
        <v>38754</v>
      </c>
      <c r="Q8" s="19">
        <v>14366</v>
      </c>
      <c r="R8" s="19">
        <v>97907</v>
      </c>
      <c r="S8" s="19">
        <v>40365</v>
      </c>
      <c r="T8" s="19">
        <v>22660</v>
      </c>
      <c r="U8" s="19">
        <v>0</v>
      </c>
      <c r="V8" s="19"/>
      <c r="W8" s="19">
        <v>248791</v>
      </c>
      <c r="X8" s="19">
        <v>165861</v>
      </c>
      <c r="Y8" s="19">
        <v>0</v>
      </c>
      <c r="Z8" s="19">
        <v>329168</v>
      </c>
      <c r="AA8" s="19">
        <v>35875</v>
      </c>
      <c r="AB8" s="19">
        <v>0</v>
      </c>
      <c r="AC8" s="19">
        <v>0</v>
      </c>
      <c r="AD8" s="21">
        <v>0</v>
      </c>
      <c r="AE8" s="21">
        <v>0</v>
      </c>
      <c r="AF8" s="19">
        <v>0</v>
      </c>
      <c r="AG8" s="19">
        <f t="shared" ref="AG8:AG15" si="0">J8+L8+M8+N8+O8+P8+Q8+R8+S8+T8+U8+W8+X8+Y8+Z8+AF8+AC8+AA8</f>
        <v>2001598</v>
      </c>
      <c r="AH8" s="40">
        <v>37622</v>
      </c>
      <c r="AI8" s="18" t="s">
        <v>136</v>
      </c>
      <c r="AJ8" s="60"/>
    </row>
    <row r="9" spans="1:36">
      <c r="A9" s="17" t="s">
        <v>67</v>
      </c>
      <c r="B9" s="23" t="s">
        <v>64</v>
      </c>
      <c r="C9" s="23" t="s">
        <v>65</v>
      </c>
      <c r="D9" s="18" t="s">
        <v>66</v>
      </c>
      <c r="E9" s="18">
        <v>10</v>
      </c>
      <c r="F9" s="18" t="s">
        <v>23</v>
      </c>
      <c r="G9" s="18" t="s">
        <v>26</v>
      </c>
      <c r="H9" s="18" t="s">
        <v>118</v>
      </c>
      <c r="I9" s="18" t="s">
        <v>121</v>
      </c>
      <c r="J9" s="19">
        <v>218272</v>
      </c>
      <c r="K9" s="20">
        <v>4</v>
      </c>
      <c r="L9" s="19">
        <v>17462</v>
      </c>
      <c r="M9" s="19">
        <v>46929</v>
      </c>
      <c r="N9" s="19">
        <v>299496</v>
      </c>
      <c r="O9" s="19">
        <v>76395</v>
      </c>
      <c r="P9" s="19">
        <v>30558</v>
      </c>
      <c r="Q9" s="19">
        <v>13408</v>
      </c>
      <c r="R9" s="19">
        <v>52066</v>
      </c>
      <c r="S9" s="19">
        <v>21478</v>
      </c>
      <c r="T9" s="19">
        <v>21149</v>
      </c>
      <c r="U9" s="19">
        <v>0</v>
      </c>
      <c r="V9" s="19"/>
      <c r="W9" s="19">
        <v>0</v>
      </c>
      <c r="X9" s="19">
        <v>0</v>
      </c>
      <c r="Y9" s="19"/>
      <c r="Z9" s="19">
        <v>329168</v>
      </c>
      <c r="AA9" s="19">
        <v>35875</v>
      </c>
      <c r="AB9" s="19"/>
      <c r="AC9" s="19">
        <v>0</v>
      </c>
      <c r="AD9" s="21">
        <v>20</v>
      </c>
      <c r="AE9" s="21">
        <v>0</v>
      </c>
      <c r="AF9" s="19">
        <v>72994</v>
      </c>
      <c r="AG9" s="19">
        <f t="shared" si="0"/>
        <v>1235250</v>
      </c>
      <c r="AH9" s="40">
        <v>37622</v>
      </c>
      <c r="AI9" s="18" t="s">
        <v>136</v>
      </c>
      <c r="AJ9" s="60"/>
    </row>
    <row r="10" spans="1:36">
      <c r="A10" s="17" t="s">
        <v>70</v>
      </c>
      <c r="B10" s="23" t="s">
        <v>68</v>
      </c>
      <c r="C10" s="23" t="s">
        <v>69</v>
      </c>
      <c r="D10" s="18" t="s">
        <v>56</v>
      </c>
      <c r="E10" s="18">
        <v>10</v>
      </c>
      <c r="F10" s="18" t="s">
        <v>23</v>
      </c>
      <c r="G10" s="18" t="s">
        <v>27</v>
      </c>
      <c r="H10" s="18" t="s">
        <v>118</v>
      </c>
      <c r="I10" s="18" t="s">
        <v>121</v>
      </c>
      <c r="J10" s="19">
        <v>233863</v>
      </c>
      <c r="K10" s="20">
        <v>0</v>
      </c>
      <c r="L10" s="19">
        <v>0</v>
      </c>
      <c r="M10" s="19">
        <v>50281</v>
      </c>
      <c r="N10" s="19">
        <v>320889</v>
      </c>
      <c r="O10" s="19">
        <v>81852</v>
      </c>
      <c r="P10" s="19">
        <v>32741</v>
      </c>
      <c r="Q10" s="19">
        <v>14366</v>
      </c>
      <c r="R10" s="19">
        <v>55785</v>
      </c>
      <c r="S10" s="19">
        <v>23012</v>
      </c>
      <c r="T10" s="19">
        <v>22660</v>
      </c>
      <c r="U10" s="19">
        <v>0</v>
      </c>
      <c r="V10" s="19"/>
      <c r="W10" s="19">
        <v>0</v>
      </c>
      <c r="X10" s="19">
        <v>0</v>
      </c>
      <c r="Y10" s="19">
        <v>0</v>
      </c>
      <c r="Z10" s="19">
        <v>329168</v>
      </c>
      <c r="AA10" s="19">
        <v>35875</v>
      </c>
      <c r="AB10" s="19"/>
      <c r="AC10" s="19">
        <v>0</v>
      </c>
      <c r="AD10" s="21">
        <v>34</v>
      </c>
      <c r="AE10" s="21">
        <v>2</v>
      </c>
      <c r="AF10" s="19">
        <v>132848</v>
      </c>
      <c r="AG10" s="19">
        <f t="shared" si="0"/>
        <v>1333340</v>
      </c>
      <c r="AH10" s="40">
        <v>40560</v>
      </c>
      <c r="AI10" s="18" t="s">
        <v>136</v>
      </c>
      <c r="AJ10" s="60"/>
    </row>
    <row r="11" spans="1:36">
      <c r="A11" s="17" t="s">
        <v>74</v>
      </c>
      <c r="B11" s="23" t="s">
        <v>71</v>
      </c>
      <c r="C11" s="23" t="s">
        <v>72</v>
      </c>
      <c r="D11" s="18" t="s">
        <v>73</v>
      </c>
      <c r="E11" s="18">
        <v>10</v>
      </c>
      <c r="F11" s="18" t="s">
        <v>23</v>
      </c>
      <c r="G11" s="18" t="s">
        <v>28</v>
      </c>
      <c r="H11" s="18" t="s">
        <v>118</v>
      </c>
      <c r="I11" s="18" t="s">
        <v>121</v>
      </c>
      <c r="J11" s="19">
        <v>233863</v>
      </c>
      <c r="K11" s="20">
        <v>8</v>
      </c>
      <c r="L11" s="19">
        <v>37418</v>
      </c>
      <c r="M11" s="19">
        <v>50281</v>
      </c>
      <c r="N11" s="19">
        <v>320889</v>
      </c>
      <c r="O11" s="19">
        <v>81852</v>
      </c>
      <c r="P11" s="19">
        <v>32741</v>
      </c>
      <c r="Q11" s="19">
        <v>14366</v>
      </c>
      <c r="R11" s="19">
        <v>55785</v>
      </c>
      <c r="S11" s="19">
        <v>23012</v>
      </c>
      <c r="T11" s="19">
        <v>22660</v>
      </c>
      <c r="U11" s="19">
        <v>0</v>
      </c>
      <c r="V11" s="19"/>
      <c r="W11" s="19">
        <v>0</v>
      </c>
      <c r="X11" s="19">
        <v>0</v>
      </c>
      <c r="Y11" s="19"/>
      <c r="Z11" s="19">
        <v>329168</v>
      </c>
      <c r="AA11" s="19">
        <v>35875</v>
      </c>
      <c r="AB11" s="19">
        <v>0</v>
      </c>
      <c r="AC11" s="19">
        <v>0</v>
      </c>
      <c r="AD11" s="21">
        <v>19</v>
      </c>
      <c r="AE11" s="21">
        <v>0</v>
      </c>
      <c r="AF11" s="19">
        <v>69344</v>
      </c>
      <c r="AG11" s="19">
        <f t="shared" si="0"/>
        <v>1307254</v>
      </c>
      <c r="AH11" s="40">
        <v>34700</v>
      </c>
      <c r="AI11" s="18" t="s">
        <v>136</v>
      </c>
      <c r="AJ11" s="60"/>
    </row>
    <row r="12" spans="1:36">
      <c r="A12" s="17" t="s">
        <v>77</v>
      </c>
      <c r="B12" s="23" t="s">
        <v>75</v>
      </c>
      <c r="C12" s="23" t="s">
        <v>76</v>
      </c>
      <c r="D12" s="18" t="s">
        <v>66</v>
      </c>
      <c r="E12" s="18">
        <v>11</v>
      </c>
      <c r="F12" s="18" t="s">
        <v>29</v>
      </c>
      <c r="G12" s="18" t="s">
        <v>30</v>
      </c>
      <c r="H12" s="18" t="s">
        <v>118</v>
      </c>
      <c r="I12" s="18" t="s">
        <v>121</v>
      </c>
      <c r="J12" s="19">
        <v>216491</v>
      </c>
      <c r="K12" s="20">
        <v>4</v>
      </c>
      <c r="L12" s="19">
        <v>17319</v>
      </c>
      <c r="M12" s="19">
        <v>46546</v>
      </c>
      <c r="N12" s="19">
        <v>242468</v>
      </c>
      <c r="O12" s="19">
        <v>75772</v>
      </c>
      <c r="P12" s="19">
        <v>30309</v>
      </c>
      <c r="Q12" s="19">
        <v>14366</v>
      </c>
      <c r="R12" s="19">
        <v>41579</v>
      </c>
      <c r="S12" s="19">
        <v>17129</v>
      </c>
      <c r="T12" s="19">
        <v>22660</v>
      </c>
      <c r="U12" s="19">
        <v>0</v>
      </c>
      <c r="V12" s="19"/>
      <c r="W12" s="19">
        <v>0</v>
      </c>
      <c r="X12" s="19">
        <v>0</v>
      </c>
      <c r="Y12" s="19"/>
      <c r="Z12" s="19">
        <v>329168</v>
      </c>
      <c r="AA12" s="19">
        <v>35875</v>
      </c>
      <c r="AB12" s="19"/>
      <c r="AC12" s="19">
        <v>0</v>
      </c>
      <c r="AD12" s="21">
        <v>0</v>
      </c>
      <c r="AE12" s="21">
        <v>0</v>
      </c>
      <c r="AF12" s="19">
        <v>0</v>
      </c>
      <c r="AG12" s="19">
        <f t="shared" si="0"/>
        <v>1089682</v>
      </c>
      <c r="AH12" s="40">
        <v>37641</v>
      </c>
      <c r="AI12" s="18" t="s">
        <v>136</v>
      </c>
      <c r="AJ12" s="60"/>
    </row>
    <row r="13" spans="1:36">
      <c r="A13" s="17" t="s">
        <v>81</v>
      </c>
      <c r="B13" s="23" t="s">
        <v>78</v>
      </c>
      <c r="C13" s="23" t="s">
        <v>79</v>
      </c>
      <c r="D13" s="18" t="s">
        <v>80</v>
      </c>
      <c r="E13" s="18">
        <v>11</v>
      </c>
      <c r="F13" s="18" t="s">
        <v>29</v>
      </c>
      <c r="G13" s="18" t="s">
        <v>31</v>
      </c>
      <c r="H13" s="18" t="s">
        <v>118</v>
      </c>
      <c r="I13" s="18" t="s">
        <v>121</v>
      </c>
      <c r="J13" s="19">
        <v>216491</v>
      </c>
      <c r="K13" s="20">
        <v>15</v>
      </c>
      <c r="L13" s="19">
        <v>64947</v>
      </c>
      <c r="M13" s="19">
        <v>46546</v>
      </c>
      <c r="N13" s="19">
        <v>242468</v>
      </c>
      <c r="O13" s="19">
        <v>75772</v>
      </c>
      <c r="P13" s="19">
        <v>30309</v>
      </c>
      <c r="Q13" s="19">
        <v>14366</v>
      </c>
      <c r="R13" s="19">
        <v>41579</v>
      </c>
      <c r="S13" s="19">
        <v>17129</v>
      </c>
      <c r="T13" s="19">
        <v>22660</v>
      </c>
      <c r="U13" s="19">
        <v>12971</v>
      </c>
      <c r="V13" s="19"/>
      <c r="W13" s="19">
        <v>0</v>
      </c>
      <c r="X13" s="19">
        <v>0</v>
      </c>
      <c r="Y13" s="19"/>
      <c r="Z13" s="19">
        <v>329168</v>
      </c>
      <c r="AA13" s="19">
        <v>35875</v>
      </c>
      <c r="AB13" s="19">
        <v>0</v>
      </c>
      <c r="AC13" s="19">
        <v>0</v>
      </c>
      <c r="AD13" s="21">
        <v>25</v>
      </c>
      <c r="AE13" s="21">
        <v>9</v>
      </c>
      <c r="AF13" s="19">
        <v>108097</v>
      </c>
      <c r="AG13" s="19">
        <f t="shared" si="0"/>
        <v>1258378</v>
      </c>
      <c r="AH13" s="40">
        <v>29587</v>
      </c>
      <c r="AI13" s="18" t="s">
        <v>136</v>
      </c>
      <c r="AJ13" s="60"/>
    </row>
    <row r="14" spans="1:36">
      <c r="A14" s="17" t="s">
        <v>84</v>
      </c>
      <c r="B14" s="23" t="s">
        <v>82</v>
      </c>
      <c r="C14" s="23" t="s">
        <v>83</v>
      </c>
      <c r="D14" s="18" t="s">
        <v>122</v>
      </c>
      <c r="E14" s="18">
        <v>13</v>
      </c>
      <c r="F14" s="18" t="s">
        <v>32</v>
      </c>
      <c r="G14" s="18" t="s">
        <v>33</v>
      </c>
      <c r="H14" s="18" t="s">
        <v>118</v>
      </c>
      <c r="I14" s="18" t="s">
        <v>121</v>
      </c>
      <c r="J14" s="19">
        <v>185660</v>
      </c>
      <c r="K14" s="20">
        <v>13</v>
      </c>
      <c r="L14" s="19">
        <v>48272</v>
      </c>
      <c r="M14" s="19">
        <v>39917</v>
      </c>
      <c r="N14" s="19">
        <v>133182</v>
      </c>
      <c r="O14" s="19">
        <v>64981</v>
      </c>
      <c r="P14" s="19">
        <v>25992</v>
      </c>
      <c r="Q14" s="19">
        <v>51878</v>
      </c>
      <c r="R14" s="19">
        <v>25962</v>
      </c>
      <c r="S14" s="19">
        <v>9873</v>
      </c>
      <c r="T14" s="19">
        <v>37438</v>
      </c>
      <c r="U14" s="19">
        <v>0</v>
      </c>
      <c r="V14" s="19"/>
      <c r="W14" s="19">
        <v>0</v>
      </c>
      <c r="X14" s="19">
        <v>0</v>
      </c>
      <c r="Y14" s="19"/>
      <c r="Z14" s="19">
        <v>329168</v>
      </c>
      <c r="AA14" s="19">
        <v>35875</v>
      </c>
      <c r="AB14" s="19"/>
      <c r="AC14" s="19">
        <v>0</v>
      </c>
      <c r="AD14" s="21"/>
      <c r="AE14" s="21"/>
      <c r="AF14" s="19"/>
      <c r="AG14" s="19">
        <f t="shared" si="0"/>
        <v>988198</v>
      </c>
      <c r="AH14" s="40">
        <v>30682</v>
      </c>
      <c r="AI14" s="18" t="s">
        <v>136</v>
      </c>
      <c r="AJ14" s="60"/>
    </row>
    <row r="15" spans="1:36">
      <c r="A15" s="17" t="s">
        <v>87</v>
      </c>
      <c r="B15" s="23" t="s">
        <v>85</v>
      </c>
      <c r="C15" s="23" t="s">
        <v>86</v>
      </c>
      <c r="D15" s="18" t="s">
        <v>34</v>
      </c>
      <c r="E15" s="18">
        <v>14</v>
      </c>
      <c r="F15" s="18" t="s">
        <v>34</v>
      </c>
      <c r="G15" s="18" t="s">
        <v>35</v>
      </c>
      <c r="H15" s="18" t="s">
        <v>118</v>
      </c>
      <c r="I15" s="18" t="s">
        <v>121</v>
      </c>
      <c r="J15" s="19">
        <v>171931</v>
      </c>
      <c r="K15" s="20">
        <v>15</v>
      </c>
      <c r="L15" s="19">
        <v>51579</v>
      </c>
      <c r="M15" s="19">
        <v>36965</v>
      </c>
      <c r="N15" s="19">
        <v>100603</v>
      </c>
      <c r="O15" s="19">
        <v>60176</v>
      </c>
      <c r="P15" s="19">
        <v>24070</v>
      </c>
      <c r="Q15" s="19">
        <v>51464</v>
      </c>
      <c r="R15" s="19">
        <v>19574</v>
      </c>
      <c r="S15" s="19">
        <v>7301</v>
      </c>
      <c r="T15" s="19">
        <v>37438</v>
      </c>
      <c r="U15" s="19">
        <v>0</v>
      </c>
      <c r="V15" s="19"/>
      <c r="W15" s="19">
        <v>0</v>
      </c>
      <c r="X15" s="19">
        <v>0</v>
      </c>
      <c r="Y15" s="19"/>
      <c r="Z15" s="19">
        <v>329168</v>
      </c>
      <c r="AA15" s="19">
        <v>35875</v>
      </c>
      <c r="AB15" s="19">
        <v>0</v>
      </c>
      <c r="AC15" s="19">
        <v>0</v>
      </c>
      <c r="AD15" s="21">
        <v>18</v>
      </c>
      <c r="AE15" s="21">
        <v>20</v>
      </c>
      <c r="AF15" s="19">
        <v>75306</v>
      </c>
      <c r="AG15" s="19">
        <f t="shared" si="0"/>
        <v>1001450</v>
      </c>
      <c r="AH15" s="40">
        <v>29221</v>
      </c>
      <c r="AI15" s="18" t="s">
        <v>136</v>
      </c>
      <c r="AJ15" s="60"/>
    </row>
    <row r="16" spans="1:36">
      <c r="A16" s="17" t="s">
        <v>90</v>
      </c>
      <c r="B16" s="23" t="s">
        <v>88</v>
      </c>
      <c r="C16" s="23" t="s">
        <v>89</v>
      </c>
      <c r="D16" s="18" t="s">
        <v>80</v>
      </c>
      <c r="E16" s="18">
        <v>15</v>
      </c>
      <c r="F16" s="18" t="s">
        <v>34</v>
      </c>
      <c r="G16" s="18" t="s">
        <v>36</v>
      </c>
      <c r="H16" s="18" t="s">
        <v>118</v>
      </c>
      <c r="I16" s="18" t="s">
        <v>121</v>
      </c>
      <c r="J16" s="19">
        <v>159305</v>
      </c>
      <c r="K16" s="20">
        <v>11</v>
      </c>
      <c r="L16" s="19">
        <v>35047</v>
      </c>
      <c r="M16" s="19">
        <v>34251</v>
      </c>
      <c r="N16" s="19">
        <v>80806</v>
      </c>
      <c r="O16" s="19">
        <v>55757</v>
      </c>
      <c r="P16" s="19">
        <v>22303</v>
      </c>
      <c r="Q16" s="19">
        <v>44318</v>
      </c>
      <c r="R16" s="19">
        <v>15180</v>
      </c>
      <c r="S16" s="19">
        <v>5711</v>
      </c>
      <c r="T16" s="19">
        <v>37438</v>
      </c>
      <c r="U16" s="19">
        <v>10088</v>
      </c>
      <c r="V16" s="19">
        <v>1600</v>
      </c>
      <c r="W16" s="19">
        <v>0</v>
      </c>
      <c r="X16" s="19">
        <v>0</v>
      </c>
      <c r="Y16" s="19"/>
      <c r="Z16" s="19">
        <v>329168</v>
      </c>
      <c r="AA16" s="19">
        <v>51500</v>
      </c>
      <c r="AB16" s="19">
        <v>0</v>
      </c>
      <c r="AC16" s="19">
        <v>0</v>
      </c>
      <c r="AD16" s="21">
        <v>24</v>
      </c>
      <c r="AE16" s="21">
        <v>0</v>
      </c>
      <c r="AF16" s="19">
        <v>37912</v>
      </c>
      <c r="AG16" s="19">
        <f t="shared" ref="AG16:AG22" si="1">J16+L16+M16+N16+O16+P16+Q16+R16+S16+T16+U16+W16+X16+Y16+Z16+AF16+AC16+AA16+V16</f>
        <v>920384</v>
      </c>
      <c r="AH16" s="40">
        <v>32082</v>
      </c>
      <c r="AI16" s="18" t="s">
        <v>136</v>
      </c>
      <c r="AJ16" s="60"/>
    </row>
    <row r="17" spans="1:36">
      <c r="A17" s="17" t="s">
        <v>109</v>
      </c>
      <c r="B17" s="23" t="s">
        <v>78</v>
      </c>
      <c r="C17" s="23" t="s">
        <v>79</v>
      </c>
      <c r="D17" s="18" t="s">
        <v>122</v>
      </c>
      <c r="E17" s="18">
        <v>16</v>
      </c>
      <c r="F17" s="18" t="s">
        <v>34</v>
      </c>
      <c r="G17" s="18" t="s">
        <v>37</v>
      </c>
      <c r="H17" s="18" t="s">
        <v>118</v>
      </c>
      <c r="I17" s="18" t="s">
        <v>121</v>
      </c>
      <c r="J17" s="19">
        <v>146855</v>
      </c>
      <c r="K17" s="22">
        <v>9</v>
      </c>
      <c r="L17" s="19">
        <v>26434</v>
      </c>
      <c r="M17" s="19">
        <v>31574</v>
      </c>
      <c r="N17" s="19">
        <v>79362</v>
      </c>
      <c r="O17" s="19">
        <v>51399</v>
      </c>
      <c r="P17" s="19">
        <v>20560</v>
      </c>
      <c r="Q17" s="19">
        <v>46693</v>
      </c>
      <c r="R17" s="19">
        <v>14787</v>
      </c>
      <c r="S17" s="19">
        <v>5548</v>
      </c>
      <c r="T17" s="19">
        <v>37438</v>
      </c>
      <c r="U17" s="19">
        <v>0</v>
      </c>
      <c r="V17" s="19">
        <v>1600</v>
      </c>
      <c r="W17" s="19">
        <v>0</v>
      </c>
      <c r="X17" s="19">
        <v>0</v>
      </c>
      <c r="Y17" s="19"/>
      <c r="Z17" s="19">
        <v>329168</v>
      </c>
      <c r="AA17" s="19">
        <v>51500</v>
      </c>
      <c r="AB17" s="19">
        <v>0</v>
      </c>
      <c r="AC17" s="19">
        <v>0</v>
      </c>
      <c r="AD17" s="21"/>
      <c r="AE17" s="21">
        <v>0</v>
      </c>
      <c r="AF17" s="19"/>
      <c r="AG17" s="19">
        <f t="shared" si="1"/>
        <v>842918</v>
      </c>
      <c r="AH17" s="40">
        <v>33970</v>
      </c>
      <c r="AI17" s="18" t="s">
        <v>136</v>
      </c>
      <c r="AJ17" s="60"/>
    </row>
    <row r="18" spans="1:36">
      <c r="A18" s="17" t="s">
        <v>110</v>
      </c>
      <c r="B18" s="23" t="s">
        <v>91</v>
      </c>
      <c r="C18" s="23" t="s">
        <v>92</v>
      </c>
      <c r="D18" s="18"/>
      <c r="E18" s="18">
        <v>17</v>
      </c>
      <c r="F18" s="18" t="s">
        <v>34</v>
      </c>
      <c r="G18" s="18" t="s">
        <v>35</v>
      </c>
      <c r="H18" s="18" t="s">
        <v>118</v>
      </c>
      <c r="I18" s="18" t="s">
        <v>121</v>
      </c>
      <c r="J18" s="19">
        <v>136223</v>
      </c>
      <c r="K18" s="22">
        <v>10</v>
      </c>
      <c r="L18" s="19">
        <v>27245</v>
      </c>
      <c r="M18" s="19">
        <v>29288</v>
      </c>
      <c r="N18" s="19">
        <v>61361</v>
      </c>
      <c r="O18" s="19">
        <v>47678</v>
      </c>
      <c r="P18" s="19">
        <v>19071</v>
      </c>
      <c r="Q18" s="19">
        <v>43439</v>
      </c>
      <c r="R18" s="19">
        <v>10655</v>
      </c>
      <c r="S18" s="19">
        <v>3977</v>
      </c>
      <c r="T18" s="19">
        <v>37438</v>
      </c>
      <c r="U18" s="19">
        <v>0</v>
      </c>
      <c r="V18" s="19">
        <v>6400</v>
      </c>
      <c r="W18" s="19">
        <v>0</v>
      </c>
      <c r="X18" s="19">
        <v>0</v>
      </c>
      <c r="Y18" s="19"/>
      <c r="Z18" s="19">
        <v>329168</v>
      </c>
      <c r="AA18" s="19">
        <v>51500</v>
      </c>
      <c r="AB18" s="19">
        <v>0</v>
      </c>
      <c r="AC18" s="19">
        <v>0</v>
      </c>
      <c r="AD18" s="21"/>
      <c r="AE18" s="21"/>
      <c r="AF18" s="19"/>
      <c r="AG18" s="19">
        <f t="shared" si="1"/>
        <v>803443</v>
      </c>
      <c r="AH18" s="40">
        <v>32874</v>
      </c>
      <c r="AI18" s="18" t="s">
        <v>136</v>
      </c>
      <c r="AJ18" s="60"/>
    </row>
    <row r="19" spans="1:36">
      <c r="A19" s="17" t="s">
        <v>97</v>
      </c>
      <c r="B19" s="23" t="s">
        <v>93</v>
      </c>
      <c r="C19" s="23" t="s">
        <v>57</v>
      </c>
      <c r="D19" s="18"/>
      <c r="E19" s="18">
        <v>17</v>
      </c>
      <c r="F19" s="18" t="s">
        <v>40</v>
      </c>
      <c r="G19" s="18" t="s">
        <v>41</v>
      </c>
      <c r="H19" s="18" t="s">
        <v>118</v>
      </c>
      <c r="I19" s="18" t="s">
        <v>121</v>
      </c>
      <c r="J19" s="19">
        <v>136223</v>
      </c>
      <c r="K19" s="22">
        <v>12</v>
      </c>
      <c r="L19" s="19">
        <v>32694</v>
      </c>
      <c r="M19" s="19">
        <v>29288</v>
      </c>
      <c r="N19" s="19">
        <v>61361</v>
      </c>
      <c r="O19" s="19">
        <v>47678</v>
      </c>
      <c r="P19" s="19">
        <v>19071</v>
      </c>
      <c r="Q19" s="19">
        <v>43439</v>
      </c>
      <c r="R19" s="19">
        <v>10655</v>
      </c>
      <c r="S19" s="19">
        <v>3977</v>
      </c>
      <c r="T19" s="19">
        <v>37438</v>
      </c>
      <c r="U19" s="19">
        <v>0</v>
      </c>
      <c r="V19" s="19">
        <v>4800</v>
      </c>
      <c r="W19" s="19">
        <v>0</v>
      </c>
      <c r="X19" s="19">
        <v>0</v>
      </c>
      <c r="Y19" s="19"/>
      <c r="Z19" s="19">
        <v>329168</v>
      </c>
      <c r="AA19" s="19">
        <v>51500</v>
      </c>
      <c r="AB19" s="19">
        <v>0</v>
      </c>
      <c r="AC19" s="19">
        <v>0</v>
      </c>
      <c r="AD19" s="21"/>
      <c r="AE19" s="21"/>
      <c r="AF19" s="19"/>
      <c r="AG19" s="19">
        <f t="shared" si="1"/>
        <v>807292</v>
      </c>
      <c r="AH19" s="40">
        <v>31413</v>
      </c>
      <c r="AI19" s="18" t="s">
        <v>136</v>
      </c>
      <c r="AJ19" s="60"/>
    </row>
    <row r="20" spans="1:36">
      <c r="A20" s="17" t="s">
        <v>98</v>
      </c>
      <c r="B20" s="23" t="s">
        <v>95</v>
      </c>
      <c r="C20" s="23" t="s">
        <v>96</v>
      </c>
      <c r="D20" s="18"/>
      <c r="E20" s="18">
        <v>17</v>
      </c>
      <c r="F20" s="18" t="s">
        <v>40</v>
      </c>
      <c r="G20" s="18" t="s">
        <v>41</v>
      </c>
      <c r="H20" s="18" t="s">
        <v>118</v>
      </c>
      <c r="I20" s="18" t="s">
        <v>121</v>
      </c>
      <c r="J20" s="19">
        <v>136223</v>
      </c>
      <c r="K20" s="22">
        <v>8</v>
      </c>
      <c r="L20" s="19">
        <v>21796</v>
      </c>
      <c r="M20" s="19">
        <v>29288</v>
      </c>
      <c r="N20" s="19">
        <v>61361</v>
      </c>
      <c r="O20" s="19">
        <v>47678</v>
      </c>
      <c r="P20" s="19">
        <v>19071</v>
      </c>
      <c r="Q20" s="19">
        <v>43439</v>
      </c>
      <c r="R20" s="19">
        <v>10655</v>
      </c>
      <c r="S20" s="19">
        <v>3977</v>
      </c>
      <c r="T20" s="19">
        <v>37438</v>
      </c>
      <c r="U20" s="19">
        <v>0</v>
      </c>
      <c r="V20" s="19">
        <v>6400</v>
      </c>
      <c r="W20" s="19">
        <v>0</v>
      </c>
      <c r="X20" s="19">
        <v>0</v>
      </c>
      <c r="Y20" s="19"/>
      <c r="Z20" s="19">
        <v>329168</v>
      </c>
      <c r="AA20" s="19">
        <v>51500</v>
      </c>
      <c r="AB20" s="19">
        <v>0</v>
      </c>
      <c r="AC20" s="19">
        <v>0</v>
      </c>
      <c r="AD20" s="21">
        <v>40</v>
      </c>
      <c r="AE20" s="21">
        <v>65</v>
      </c>
      <c r="AF20" s="19">
        <v>153388</v>
      </c>
      <c r="AG20" s="19">
        <f t="shared" si="1"/>
        <v>951382</v>
      </c>
      <c r="AH20" s="40">
        <v>31048</v>
      </c>
      <c r="AI20" s="18" t="s">
        <v>136</v>
      </c>
      <c r="AJ20" s="60"/>
    </row>
    <row r="21" spans="1:36">
      <c r="A21" s="17" t="s">
        <v>100</v>
      </c>
      <c r="B21" s="23" t="s">
        <v>99</v>
      </c>
      <c r="C21" s="23" t="s">
        <v>96</v>
      </c>
      <c r="D21" s="18"/>
      <c r="E21" s="18">
        <v>17</v>
      </c>
      <c r="F21" s="18" t="s">
        <v>40</v>
      </c>
      <c r="G21" s="18" t="s">
        <v>41</v>
      </c>
      <c r="H21" s="18" t="s">
        <v>118</v>
      </c>
      <c r="I21" s="18" t="s">
        <v>121</v>
      </c>
      <c r="J21" s="19">
        <v>136223</v>
      </c>
      <c r="K21" s="22">
        <v>9</v>
      </c>
      <c r="L21" s="19">
        <v>24520</v>
      </c>
      <c r="M21" s="19">
        <v>29288</v>
      </c>
      <c r="N21" s="19">
        <v>61361</v>
      </c>
      <c r="O21" s="19">
        <v>47678</v>
      </c>
      <c r="P21" s="19">
        <v>19071</v>
      </c>
      <c r="Q21" s="19">
        <v>43439</v>
      </c>
      <c r="R21" s="19">
        <v>10655</v>
      </c>
      <c r="S21" s="19">
        <v>3977</v>
      </c>
      <c r="T21" s="19">
        <v>37438</v>
      </c>
      <c r="U21" s="19">
        <v>0</v>
      </c>
      <c r="V21" s="19">
        <v>6400</v>
      </c>
      <c r="W21" s="19">
        <v>0</v>
      </c>
      <c r="X21" s="19">
        <v>0</v>
      </c>
      <c r="Y21" s="19"/>
      <c r="Z21" s="19">
        <v>329168</v>
      </c>
      <c r="AA21" s="19">
        <v>51500</v>
      </c>
      <c r="AB21" s="19">
        <v>0</v>
      </c>
      <c r="AC21" s="19">
        <v>0</v>
      </c>
      <c r="AD21" s="21">
        <v>35</v>
      </c>
      <c r="AE21" s="21">
        <v>20</v>
      </c>
      <c r="AF21" s="19">
        <v>76741</v>
      </c>
      <c r="AG21" s="19">
        <f t="shared" si="1"/>
        <v>877459</v>
      </c>
      <c r="AH21" s="40">
        <v>33725</v>
      </c>
      <c r="AI21" s="18" t="s">
        <v>136</v>
      </c>
      <c r="AJ21" s="60"/>
    </row>
    <row r="22" spans="1:36" ht="15.75" thickBot="1">
      <c r="A22" s="24" t="s">
        <v>111</v>
      </c>
      <c r="B22" s="25" t="s">
        <v>101</v>
      </c>
      <c r="C22" s="25" t="s">
        <v>102</v>
      </c>
      <c r="D22" s="28"/>
      <c r="E22" s="28">
        <v>18</v>
      </c>
      <c r="F22" s="28" t="s">
        <v>40</v>
      </c>
      <c r="G22" s="28" t="s">
        <v>41</v>
      </c>
      <c r="H22" s="28" t="s">
        <v>118</v>
      </c>
      <c r="I22" s="28" t="s">
        <v>121</v>
      </c>
      <c r="J22" s="26">
        <v>126116</v>
      </c>
      <c r="K22" s="77">
        <v>8</v>
      </c>
      <c r="L22" s="26">
        <v>20179</v>
      </c>
      <c r="M22" s="26">
        <v>27115</v>
      </c>
      <c r="N22" s="26">
        <v>59422</v>
      </c>
      <c r="O22" s="26">
        <v>44141</v>
      </c>
      <c r="P22" s="26">
        <v>17656</v>
      </c>
      <c r="Q22" s="26">
        <v>43439</v>
      </c>
      <c r="R22" s="26">
        <v>9743</v>
      </c>
      <c r="S22" s="26">
        <v>3600</v>
      </c>
      <c r="T22" s="26">
        <v>37438</v>
      </c>
      <c r="U22" s="26">
        <v>0</v>
      </c>
      <c r="V22" s="26">
        <v>4800</v>
      </c>
      <c r="W22" s="26">
        <v>0</v>
      </c>
      <c r="X22" s="26">
        <v>0</v>
      </c>
      <c r="Y22" s="26"/>
      <c r="Z22" s="26">
        <v>329168</v>
      </c>
      <c r="AA22" s="26">
        <v>51500</v>
      </c>
      <c r="AB22" s="26">
        <v>0</v>
      </c>
      <c r="AC22" s="26">
        <v>0</v>
      </c>
      <c r="AD22" s="78"/>
      <c r="AE22" s="78"/>
      <c r="AF22" s="26"/>
      <c r="AG22" s="26">
        <f t="shared" si="1"/>
        <v>774317</v>
      </c>
      <c r="AH22" s="79">
        <v>34700</v>
      </c>
      <c r="AI22" s="28" t="s">
        <v>136</v>
      </c>
      <c r="AJ22" s="36"/>
    </row>
    <row r="27" spans="1:36" ht="15.75" thickBot="1">
      <c r="A27" s="464" t="s">
        <v>149</v>
      </c>
      <c r="B27" s="464"/>
      <c r="C27" s="464"/>
      <c r="D27" s="464"/>
      <c r="E27" s="464"/>
      <c r="F27" s="464"/>
      <c r="G27" s="464"/>
      <c r="H27" s="464"/>
      <c r="I27" s="464"/>
      <c r="J27" s="464"/>
      <c r="K27" s="464"/>
      <c r="L27" s="464"/>
      <c r="M27" s="464"/>
      <c r="N27" s="464"/>
      <c r="O27" s="464"/>
      <c r="P27" s="464"/>
      <c r="Q27" s="464"/>
      <c r="R27" s="464"/>
      <c r="S27" s="464"/>
      <c r="T27" s="464"/>
      <c r="U27" s="464"/>
      <c r="V27" s="464"/>
      <c r="W27" s="464"/>
      <c r="X27" s="464"/>
      <c r="Y27" s="464"/>
      <c r="Z27" s="464"/>
      <c r="AA27" s="464"/>
      <c r="AB27" s="464"/>
      <c r="AC27" s="464"/>
      <c r="AD27" s="464"/>
      <c r="AE27" s="464"/>
      <c r="AF27" s="464"/>
      <c r="AG27" s="464"/>
      <c r="AH27" s="464"/>
      <c r="AI27" s="464"/>
    </row>
    <row r="28" spans="1:36">
      <c r="A28" s="41" t="s">
        <v>0</v>
      </c>
      <c r="B28" s="87" t="s">
        <v>49</v>
      </c>
      <c r="C28" s="43" t="s">
        <v>49</v>
      </c>
      <c r="D28" s="43" t="s">
        <v>52</v>
      </c>
      <c r="E28" s="44" t="s">
        <v>1</v>
      </c>
      <c r="F28" s="44" t="s">
        <v>2</v>
      </c>
      <c r="G28" s="87" t="s">
        <v>116</v>
      </c>
      <c r="H28" s="32" t="s">
        <v>117</v>
      </c>
      <c r="I28" s="32" t="s">
        <v>119</v>
      </c>
      <c r="J28" s="88" t="s">
        <v>46</v>
      </c>
      <c r="K28" s="461" t="s">
        <v>3</v>
      </c>
      <c r="L28" s="462"/>
      <c r="M28" s="44" t="s">
        <v>6</v>
      </c>
      <c r="N28" s="44" t="s">
        <v>7</v>
      </c>
      <c r="O28" s="44" t="s">
        <v>8</v>
      </c>
      <c r="P28" s="44" t="s">
        <v>9</v>
      </c>
      <c r="Q28" s="44" t="s">
        <v>10</v>
      </c>
      <c r="R28" s="44" t="s">
        <v>11</v>
      </c>
      <c r="S28" s="44" t="s">
        <v>12</v>
      </c>
      <c r="T28" s="44" t="s">
        <v>145</v>
      </c>
      <c r="U28" s="46" t="s">
        <v>20</v>
      </c>
      <c r="V28" s="44" t="s">
        <v>38</v>
      </c>
      <c r="W28" s="47" t="s">
        <v>14</v>
      </c>
      <c r="X28" s="47" t="s">
        <v>15</v>
      </c>
      <c r="Y28" s="44" t="s">
        <v>16</v>
      </c>
      <c r="Z28" s="44" t="s">
        <v>130</v>
      </c>
      <c r="AA28" s="44"/>
      <c r="AB28" s="44" t="s">
        <v>131</v>
      </c>
      <c r="AC28" s="44" t="s">
        <v>48</v>
      </c>
      <c r="AD28" s="461" t="s">
        <v>17</v>
      </c>
      <c r="AE28" s="463"/>
      <c r="AF28" s="463"/>
      <c r="AG28" s="56" t="s">
        <v>18</v>
      </c>
      <c r="AH28" s="37" t="s">
        <v>124</v>
      </c>
      <c r="AI28" s="39" t="s">
        <v>126</v>
      </c>
      <c r="AJ28" s="57" t="s">
        <v>135</v>
      </c>
    </row>
    <row r="29" spans="1:36" ht="15.75" thickBot="1">
      <c r="A29" s="89"/>
      <c r="B29" s="90" t="s">
        <v>50</v>
      </c>
      <c r="C29" s="91" t="s">
        <v>51</v>
      </c>
      <c r="D29" s="91"/>
      <c r="E29" s="92"/>
      <c r="F29" s="92"/>
      <c r="G29" s="93"/>
      <c r="H29" s="64"/>
      <c r="I29" s="64" t="s">
        <v>120</v>
      </c>
      <c r="J29" s="94" t="s">
        <v>47</v>
      </c>
      <c r="K29" s="95" t="s">
        <v>4</v>
      </c>
      <c r="L29" s="95" t="s">
        <v>5</v>
      </c>
      <c r="M29" s="92"/>
      <c r="N29" s="92"/>
      <c r="O29" s="92"/>
      <c r="P29" s="92"/>
      <c r="Q29" s="92"/>
      <c r="R29" s="92"/>
      <c r="S29" s="92"/>
      <c r="T29" s="92">
        <v>19529</v>
      </c>
      <c r="U29" s="96" t="s">
        <v>21</v>
      </c>
      <c r="V29" s="97" t="s">
        <v>39</v>
      </c>
      <c r="W29" s="92"/>
      <c r="X29" s="98">
        <v>19803</v>
      </c>
      <c r="Y29" s="98">
        <v>19803</v>
      </c>
      <c r="Z29" s="98" t="s">
        <v>129</v>
      </c>
      <c r="AA29" s="98"/>
      <c r="AB29" s="97" t="s">
        <v>132</v>
      </c>
      <c r="AC29" s="97" t="s">
        <v>123</v>
      </c>
      <c r="AD29" s="99">
        <v>0.25</v>
      </c>
      <c r="AE29" s="99">
        <v>0.5</v>
      </c>
      <c r="AF29" s="100" t="s">
        <v>5</v>
      </c>
      <c r="AG29" s="73"/>
      <c r="AH29" s="38" t="s">
        <v>125</v>
      </c>
      <c r="AI29" s="101" t="s">
        <v>127</v>
      </c>
      <c r="AJ29" s="74"/>
    </row>
    <row r="30" spans="1:36" ht="15.75" thickBot="1">
      <c r="A30" s="112" t="s">
        <v>140</v>
      </c>
      <c r="B30" s="113" t="s">
        <v>61</v>
      </c>
      <c r="C30" s="113" t="s">
        <v>62</v>
      </c>
      <c r="D30" s="113" t="s">
        <v>59</v>
      </c>
      <c r="E30" s="113">
        <v>8</v>
      </c>
      <c r="F30" s="113" t="s">
        <v>23</v>
      </c>
      <c r="G30" s="113" t="s">
        <v>141</v>
      </c>
      <c r="H30" s="113" t="s">
        <v>142</v>
      </c>
      <c r="I30" s="113" t="s">
        <v>143</v>
      </c>
      <c r="J30" s="114">
        <v>124727</v>
      </c>
      <c r="K30" s="114">
        <v>1</v>
      </c>
      <c r="L30" s="114">
        <v>2494</v>
      </c>
      <c r="M30" s="114">
        <v>26817</v>
      </c>
      <c r="N30" s="114">
        <v>171141</v>
      </c>
      <c r="O30" s="114">
        <v>43654</v>
      </c>
      <c r="P30" s="114">
        <v>17462</v>
      </c>
      <c r="Q30" s="114">
        <v>7662</v>
      </c>
      <c r="R30" s="114">
        <v>26817</v>
      </c>
      <c r="S30" s="114">
        <v>12273</v>
      </c>
      <c r="T30" s="114">
        <v>12085</v>
      </c>
      <c r="U30" s="114">
        <v>0</v>
      </c>
      <c r="V30" s="114">
        <v>0</v>
      </c>
      <c r="W30" s="114">
        <v>0</v>
      </c>
      <c r="X30" s="114">
        <v>0</v>
      </c>
      <c r="Y30" s="114">
        <v>0</v>
      </c>
      <c r="Z30" s="114">
        <v>0</v>
      </c>
      <c r="AA30" s="114"/>
      <c r="AB30" s="114">
        <v>0</v>
      </c>
      <c r="AC30" s="114">
        <v>0</v>
      </c>
      <c r="AD30" s="114">
        <v>0</v>
      </c>
      <c r="AE30" s="114">
        <v>0</v>
      </c>
      <c r="AF30" s="114">
        <v>0</v>
      </c>
      <c r="AG30" s="114">
        <v>448067</v>
      </c>
      <c r="AH30" s="115">
        <v>40544</v>
      </c>
      <c r="AI30" s="115">
        <v>40908</v>
      </c>
      <c r="AJ30" s="116"/>
    </row>
    <row r="38" spans="1:36" ht="16.5" thickBot="1">
      <c r="A38" s="470" t="s">
        <v>150</v>
      </c>
      <c r="B38" s="470"/>
      <c r="C38" s="470"/>
      <c r="D38" s="470"/>
      <c r="E38" s="470"/>
      <c r="F38" s="470"/>
      <c r="G38" s="470"/>
      <c r="H38" s="470"/>
      <c r="I38" s="470"/>
      <c r="J38" s="470"/>
      <c r="K38" s="470"/>
      <c r="L38" s="470"/>
      <c r="M38" s="470"/>
      <c r="N38" s="470"/>
      <c r="O38" s="470"/>
      <c r="P38" s="470"/>
      <c r="Q38" s="470"/>
      <c r="R38" s="470"/>
      <c r="S38" s="470"/>
      <c r="T38" s="470"/>
      <c r="U38" s="470"/>
      <c r="V38" s="470"/>
      <c r="W38" s="470"/>
      <c r="X38" s="470"/>
      <c r="Y38" s="470"/>
      <c r="Z38" s="470"/>
      <c r="AA38" s="470"/>
      <c r="AB38" s="470"/>
      <c r="AC38" s="470"/>
      <c r="AD38" s="470"/>
      <c r="AE38" s="470"/>
      <c r="AF38" s="470"/>
      <c r="AG38" s="470"/>
      <c r="AH38" s="470"/>
      <c r="AI38" s="470"/>
      <c r="AJ38" s="470"/>
    </row>
    <row r="39" spans="1:36" ht="15.75" thickBot="1">
      <c r="A39" s="106" t="s">
        <v>0</v>
      </c>
      <c r="B39" s="106" t="s">
        <v>49</v>
      </c>
      <c r="C39" s="107" t="s">
        <v>49</v>
      </c>
      <c r="D39" s="107" t="s">
        <v>52</v>
      </c>
      <c r="E39" s="106" t="s">
        <v>1</v>
      </c>
      <c r="F39" s="106" t="s">
        <v>2</v>
      </c>
      <c r="G39" s="106" t="s">
        <v>116</v>
      </c>
      <c r="H39" s="106" t="s">
        <v>117</v>
      </c>
      <c r="I39" s="106" t="s">
        <v>119</v>
      </c>
      <c r="J39" s="106" t="s">
        <v>46</v>
      </c>
      <c r="K39" s="469" t="s">
        <v>3</v>
      </c>
      <c r="L39" s="469"/>
      <c r="M39" s="106" t="s">
        <v>6</v>
      </c>
      <c r="N39" s="106" t="s">
        <v>7</v>
      </c>
      <c r="O39" s="106" t="s">
        <v>8</v>
      </c>
      <c r="P39" s="106" t="s">
        <v>9</v>
      </c>
      <c r="Q39" s="106" t="s">
        <v>10</v>
      </c>
      <c r="R39" s="106" t="s">
        <v>11</v>
      </c>
      <c r="S39" s="106" t="s">
        <v>12</v>
      </c>
      <c r="T39" s="106" t="s">
        <v>133</v>
      </c>
      <c r="U39" s="108" t="s">
        <v>20</v>
      </c>
      <c r="V39" s="106" t="s">
        <v>38</v>
      </c>
      <c r="W39" s="109" t="s">
        <v>14</v>
      </c>
      <c r="X39" s="109" t="s">
        <v>15</v>
      </c>
      <c r="Y39" s="106" t="s">
        <v>16</v>
      </c>
      <c r="Z39" s="106" t="s">
        <v>130</v>
      </c>
      <c r="AA39" s="106" t="s">
        <v>151</v>
      </c>
      <c r="AB39" s="106" t="s">
        <v>131</v>
      </c>
      <c r="AC39" s="106" t="s">
        <v>48</v>
      </c>
      <c r="AD39" s="469" t="s">
        <v>17</v>
      </c>
      <c r="AE39" s="469"/>
      <c r="AF39" s="469"/>
      <c r="AG39" s="110" t="s">
        <v>18</v>
      </c>
      <c r="AH39" s="107" t="s">
        <v>124</v>
      </c>
      <c r="AI39" s="107" t="s">
        <v>126</v>
      </c>
      <c r="AJ39" s="111" t="s">
        <v>135</v>
      </c>
    </row>
    <row r="40" spans="1:36" ht="15.75" thickBot="1">
      <c r="A40" s="53"/>
      <c r="B40" s="121" t="s">
        <v>50</v>
      </c>
      <c r="C40" s="54" t="s">
        <v>51</v>
      </c>
      <c r="D40" s="54"/>
      <c r="E40" s="53"/>
      <c r="F40" s="53"/>
      <c r="G40" s="53"/>
      <c r="H40" s="53"/>
      <c r="I40" s="53" t="s">
        <v>120</v>
      </c>
      <c r="J40" s="121" t="s">
        <v>47</v>
      </c>
      <c r="K40" s="122" t="s">
        <v>4</v>
      </c>
      <c r="L40" s="30" t="s">
        <v>5</v>
      </c>
      <c r="M40" s="53"/>
      <c r="N40" s="53"/>
      <c r="O40" s="53"/>
      <c r="P40" s="53"/>
      <c r="Q40" s="53"/>
      <c r="R40" s="53"/>
      <c r="S40" s="53"/>
      <c r="T40" s="53"/>
      <c r="U40" s="123" t="s">
        <v>21</v>
      </c>
      <c r="V40" s="121" t="s">
        <v>39</v>
      </c>
      <c r="W40" s="53"/>
      <c r="X40" s="120">
        <v>19803</v>
      </c>
      <c r="Y40" s="120">
        <v>19803</v>
      </c>
      <c r="Z40" s="120" t="s">
        <v>129</v>
      </c>
      <c r="AA40" s="120"/>
      <c r="AB40" s="121" t="s">
        <v>132</v>
      </c>
      <c r="AC40" s="121" t="s">
        <v>123</v>
      </c>
      <c r="AD40" s="124">
        <v>0.25</v>
      </c>
      <c r="AE40" s="125">
        <v>0.5</v>
      </c>
      <c r="AF40" s="126" t="s">
        <v>5</v>
      </c>
      <c r="AG40" s="63"/>
      <c r="AH40" s="54" t="s">
        <v>125</v>
      </c>
      <c r="AI40" s="54" t="s">
        <v>127</v>
      </c>
      <c r="AJ40" s="58"/>
    </row>
    <row r="41" spans="1:36">
      <c r="A41" s="12" t="s">
        <v>112</v>
      </c>
      <c r="B41" s="29" t="s">
        <v>103</v>
      </c>
      <c r="C41" s="29" t="s">
        <v>104</v>
      </c>
      <c r="D41" s="13" t="s">
        <v>66</v>
      </c>
      <c r="E41" s="13">
        <v>13</v>
      </c>
      <c r="F41" s="13" t="s">
        <v>32</v>
      </c>
      <c r="G41" s="13" t="s">
        <v>42</v>
      </c>
      <c r="H41" s="13" t="s">
        <v>118</v>
      </c>
      <c r="I41" s="13" t="s">
        <v>121</v>
      </c>
      <c r="J41" s="14">
        <v>185660</v>
      </c>
      <c r="K41" s="82">
        <v>1</v>
      </c>
      <c r="L41" s="14">
        <v>3713</v>
      </c>
      <c r="M41" s="14">
        <v>39917</v>
      </c>
      <c r="N41" s="14">
        <v>133182</v>
      </c>
      <c r="O41" s="14">
        <v>64981</v>
      </c>
      <c r="P41" s="14">
        <v>25992</v>
      </c>
      <c r="Q41" s="14">
        <v>51878</v>
      </c>
      <c r="R41" s="14">
        <v>25962</v>
      </c>
      <c r="S41" s="14">
        <v>9873</v>
      </c>
      <c r="T41" s="14">
        <v>37438</v>
      </c>
      <c r="U41" s="14">
        <v>0</v>
      </c>
      <c r="V41" s="14">
        <v>0</v>
      </c>
      <c r="W41" s="14"/>
      <c r="X41" s="14"/>
      <c r="Y41" s="14"/>
      <c r="Z41" s="14">
        <v>329168</v>
      </c>
      <c r="AA41" s="14">
        <v>35875</v>
      </c>
      <c r="AB41" s="14">
        <v>0</v>
      </c>
      <c r="AC41" s="29">
        <v>0</v>
      </c>
      <c r="AD41" s="13">
        <v>13</v>
      </c>
      <c r="AE41" s="13">
        <v>0</v>
      </c>
      <c r="AF41" s="14">
        <v>27269</v>
      </c>
      <c r="AG41" s="14">
        <f>J41+L41+M41+N41+O41+P41+Q41+R41+S41+T41+U41+W41+X41+Y41+Z41+AF41+AC41+AB41+AA41</f>
        <v>970908</v>
      </c>
      <c r="AH41" s="49">
        <v>39815</v>
      </c>
      <c r="AI41" s="49">
        <v>40908</v>
      </c>
      <c r="AJ41" s="61"/>
    </row>
    <row r="42" spans="1:36">
      <c r="A42" s="17" t="s">
        <v>113</v>
      </c>
      <c r="B42" s="23" t="s">
        <v>58</v>
      </c>
      <c r="C42" s="23" t="s">
        <v>105</v>
      </c>
      <c r="D42" s="18" t="s">
        <v>106</v>
      </c>
      <c r="E42" s="18">
        <v>13</v>
      </c>
      <c r="F42" s="18" t="s">
        <v>32</v>
      </c>
      <c r="G42" s="18" t="s">
        <v>33</v>
      </c>
      <c r="H42" s="18" t="s">
        <v>118</v>
      </c>
      <c r="I42" s="18" t="s">
        <v>121</v>
      </c>
      <c r="J42" s="19">
        <v>185660</v>
      </c>
      <c r="K42" s="22">
        <v>1</v>
      </c>
      <c r="L42" s="19">
        <v>3713</v>
      </c>
      <c r="M42" s="19">
        <v>39917</v>
      </c>
      <c r="N42" s="19">
        <v>133182</v>
      </c>
      <c r="O42" s="19">
        <v>64981</v>
      </c>
      <c r="P42" s="19">
        <v>25992</v>
      </c>
      <c r="Q42" s="19">
        <v>51878</v>
      </c>
      <c r="R42" s="19">
        <v>25962</v>
      </c>
      <c r="S42" s="19">
        <v>9873</v>
      </c>
      <c r="T42" s="19">
        <v>37438</v>
      </c>
      <c r="U42" s="19">
        <v>0</v>
      </c>
      <c r="V42" s="19">
        <v>0</v>
      </c>
      <c r="W42" s="19">
        <v>0</v>
      </c>
      <c r="X42" s="19">
        <v>0</v>
      </c>
      <c r="Y42" s="19"/>
      <c r="Z42" s="19">
        <v>329168</v>
      </c>
      <c r="AA42" s="19">
        <v>35875</v>
      </c>
      <c r="AB42" s="19"/>
      <c r="AC42" s="23">
        <v>0</v>
      </c>
      <c r="AD42" s="18">
        <v>40</v>
      </c>
      <c r="AE42" s="18">
        <v>3</v>
      </c>
      <c r="AF42" s="19">
        <v>91458</v>
      </c>
      <c r="AG42" s="19">
        <f t="shared" ref="AG42:AG43" si="2">J42+L42+M42+N42+O42+P42+Q42+R42+S42+T42+U42+W42+X42+Y42+Z42+AF42+AC42+AB42+AA42</f>
        <v>1035097</v>
      </c>
      <c r="AH42" s="40">
        <v>39797</v>
      </c>
      <c r="AI42" s="40">
        <v>40908</v>
      </c>
      <c r="AJ42" s="60"/>
    </row>
    <row r="43" spans="1:36">
      <c r="A43" s="17" t="s">
        <v>114</v>
      </c>
      <c r="B43" s="23" t="s">
        <v>76</v>
      </c>
      <c r="C43" s="23" t="s">
        <v>83</v>
      </c>
      <c r="D43" s="18"/>
      <c r="E43" s="18">
        <v>15</v>
      </c>
      <c r="F43" s="18" t="s">
        <v>34</v>
      </c>
      <c r="G43" s="18" t="s">
        <v>43</v>
      </c>
      <c r="H43" s="18" t="s">
        <v>118</v>
      </c>
      <c r="I43" s="18" t="s">
        <v>121</v>
      </c>
      <c r="J43" s="19">
        <v>159305</v>
      </c>
      <c r="K43" s="22">
        <v>2</v>
      </c>
      <c r="L43" s="19">
        <v>6372</v>
      </c>
      <c r="M43" s="19">
        <v>34251</v>
      </c>
      <c r="N43" s="19">
        <v>80806</v>
      </c>
      <c r="O43" s="19">
        <v>55757</v>
      </c>
      <c r="P43" s="19">
        <v>22303</v>
      </c>
      <c r="Q43" s="19">
        <v>44318</v>
      </c>
      <c r="R43" s="19">
        <v>15180</v>
      </c>
      <c r="S43" s="19">
        <v>5711</v>
      </c>
      <c r="T43" s="19">
        <v>37438</v>
      </c>
      <c r="U43" s="19">
        <v>0</v>
      </c>
      <c r="V43" s="19">
        <v>0</v>
      </c>
      <c r="W43" s="19">
        <v>0</v>
      </c>
      <c r="X43" s="19">
        <v>0</v>
      </c>
      <c r="Y43" s="19"/>
      <c r="Z43" s="19">
        <v>329168</v>
      </c>
      <c r="AA43" s="19">
        <v>51500</v>
      </c>
      <c r="AB43" s="19"/>
      <c r="AC43" s="19">
        <v>0</v>
      </c>
      <c r="AD43" s="18">
        <v>40</v>
      </c>
      <c r="AE43" s="18">
        <v>4</v>
      </c>
      <c r="AF43" s="19">
        <v>70769</v>
      </c>
      <c r="AG43" s="19">
        <f t="shared" si="2"/>
        <v>912878</v>
      </c>
      <c r="AH43" s="40">
        <v>37987</v>
      </c>
      <c r="AI43" s="40">
        <v>40908</v>
      </c>
      <c r="AJ43" s="60"/>
    </row>
    <row r="44" spans="1:36" ht="15.75" thickBot="1">
      <c r="A44" s="24" t="s">
        <v>115</v>
      </c>
      <c r="B44" s="25" t="s">
        <v>107</v>
      </c>
      <c r="C44" s="25" t="s">
        <v>108</v>
      </c>
      <c r="D44" s="28"/>
      <c r="E44" s="28">
        <v>15</v>
      </c>
      <c r="F44" s="28" t="s">
        <v>44</v>
      </c>
      <c r="G44" s="28" t="s">
        <v>45</v>
      </c>
      <c r="H44" s="28" t="s">
        <v>118</v>
      </c>
      <c r="I44" s="28" t="s">
        <v>121</v>
      </c>
      <c r="J44" s="26">
        <v>159305</v>
      </c>
      <c r="K44" s="77">
        <v>2</v>
      </c>
      <c r="L44" s="26">
        <v>6372</v>
      </c>
      <c r="M44" s="26">
        <v>34251</v>
      </c>
      <c r="N44" s="26">
        <v>80806</v>
      </c>
      <c r="O44" s="26">
        <v>55757</v>
      </c>
      <c r="P44" s="26">
        <v>22303</v>
      </c>
      <c r="Q44" s="26">
        <v>44318</v>
      </c>
      <c r="R44" s="26">
        <v>15180</v>
      </c>
      <c r="S44" s="26">
        <v>5711</v>
      </c>
      <c r="T44" s="26">
        <v>37438</v>
      </c>
      <c r="U44" s="26">
        <v>0</v>
      </c>
      <c r="V44" s="26">
        <v>6400</v>
      </c>
      <c r="W44" s="26">
        <v>0</v>
      </c>
      <c r="X44" s="26">
        <v>0</v>
      </c>
      <c r="Y44" s="26"/>
      <c r="Z44" s="26">
        <v>329168</v>
      </c>
      <c r="AA44" s="26">
        <v>51500</v>
      </c>
      <c r="AB44" s="26"/>
      <c r="AC44" s="25">
        <v>0</v>
      </c>
      <c r="AD44" s="28"/>
      <c r="AE44" s="28"/>
      <c r="AF44" s="26"/>
      <c r="AG44" s="26">
        <f>J44+L44+M44+N44+O44+P44+Q44+R44+S44+T44+U44+W44+X44+Y44+Z44+AF44+AC44+AB44+V44+AA44</f>
        <v>848509</v>
      </c>
      <c r="AH44" s="79">
        <v>38718</v>
      </c>
      <c r="AI44" s="79">
        <v>40908</v>
      </c>
      <c r="AJ44" s="36"/>
    </row>
  </sheetData>
  <mergeCells count="9">
    <mergeCell ref="A38:AJ38"/>
    <mergeCell ref="K39:L39"/>
    <mergeCell ref="AD39:AF39"/>
    <mergeCell ref="A4:AI4"/>
    <mergeCell ref="K5:L5"/>
    <mergeCell ref="AD5:AF5"/>
    <mergeCell ref="A27:AI27"/>
    <mergeCell ref="K28:L28"/>
    <mergeCell ref="AD28:AF28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4:AK44"/>
  <sheetViews>
    <sheetView topLeftCell="N1" workbookViewId="0">
      <selection activeCell="T26" sqref="T26"/>
    </sheetView>
  </sheetViews>
  <sheetFormatPr baseColWidth="10" defaultRowHeight="15"/>
  <cols>
    <col min="24" max="25" width="13.140625" customWidth="1"/>
  </cols>
  <sheetData>
    <row r="4" spans="1:37" ht="15.75" thickBot="1">
      <c r="A4" s="464" t="s">
        <v>152</v>
      </c>
      <c r="B4" s="464"/>
      <c r="C4" s="464"/>
      <c r="D4" s="464"/>
      <c r="E4" s="464"/>
      <c r="F4" s="464"/>
      <c r="G4" s="464"/>
      <c r="H4" s="464"/>
      <c r="I4" s="464"/>
      <c r="J4" s="464"/>
      <c r="K4" s="464"/>
      <c r="L4" s="464"/>
      <c r="M4" s="464"/>
      <c r="N4" s="464"/>
      <c r="O4" s="464"/>
      <c r="P4" s="464"/>
      <c r="Q4" s="464"/>
      <c r="R4" s="464"/>
      <c r="S4" s="464"/>
      <c r="T4" s="464"/>
      <c r="U4" s="464"/>
      <c r="V4" s="464"/>
      <c r="W4" s="464"/>
      <c r="X4" s="464"/>
      <c r="Y4" s="464"/>
      <c r="Z4" s="464"/>
      <c r="AA4" s="464"/>
      <c r="AB4" s="464"/>
      <c r="AC4" s="464"/>
      <c r="AD4" s="464"/>
      <c r="AE4" s="464"/>
      <c r="AF4" s="464"/>
      <c r="AG4" s="464"/>
      <c r="AH4" s="464"/>
      <c r="AI4" s="464"/>
      <c r="AJ4" s="464"/>
    </row>
    <row r="5" spans="1:37">
      <c r="A5" s="41" t="s">
        <v>0</v>
      </c>
      <c r="B5" s="118" t="s">
        <v>49</v>
      </c>
      <c r="C5" s="43" t="s">
        <v>49</v>
      </c>
      <c r="D5" s="43" t="s">
        <v>52</v>
      </c>
      <c r="E5" s="44" t="s">
        <v>1</v>
      </c>
      <c r="F5" s="44" t="s">
        <v>2</v>
      </c>
      <c r="G5" s="118" t="s">
        <v>116</v>
      </c>
      <c r="H5" s="32" t="s">
        <v>117</v>
      </c>
      <c r="I5" s="32" t="s">
        <v>119</v>
      </c>
      <c r="J5" s="119" t="s">
        <v>46</v>
      </c>
      <c r="K5" s="461" t="s">
        <v>3</v>
      </c>
      <c r="L5" s="462"/>
      <c r="M5" s="44" t="s">
        <v>6</v>
      </c>
      <c r="N5" s="44" t="s">
        <v>7</v>
      </c>
      <c r="O5" s="44" t="s">
        <v>8</v>
      </c>
      <c r="P5" s="44" t="s">
        <v>9</v>
      </c>
      <c r="Q5" s="44" t="s">
        <v>10</v>
      </c>
      <c r="R5" s="118" t="s">
        <v>11</v>
      </c>
      <c r="S5" s="41" t="s">
        <v>12</v>
      </c>
      <c r="T5" s="44" t="s">
        <v>144</v>
      </c>
      <c r="U5" s="46" t="s">
        <v>20</v>
      </c>
      <c r="V5" s="44" t="s">
        <v>38</v>
      </c>
      <c r="W5" s="47" t="s">
        <v>14</v>
      </c>
      <c r="X5" s="47" t="s">
        <v>15</v>
      </c>
      <c r="Y5" s="47" t="s">
        <v>155</v>
      </c>
      <c r="Z5" s="44" t="s">
        <v>157</v>
      </c>
      <c r="AA5" s="44" t="s">
        <v>130</v>
      </c>
      <c r="AB5" s="44" t="s">
        <v>151</v>
      </c>
      <c r="AC5" s="44" t="s">
        <v>131</v>
      </c>
      <c r="AD5" s="44" t="s">
        <v>48</v>
      </c>
      <c r="AE5" s="461" t="s">
        <v>17</v>
      </c>
      <c r="AF5" s="463"/>
      <c r="AG5" s="463"/>
      <c r="AH5" s="56" t="s">
        <v>18</v>
      </c>
      <c r="AI5" s="37" t="s">
        <v>124</v>
      </c>
      <c r="AJ5" s="39" t="s">
        <v>126</v>
      </c>
      <c r="AK5" s="57" t="s">
        <v>135</v>
      </c>
    </row>
    <row r="6" spans="1:37" ht="15.75" thickBot="1">
      <c r="A6" s="51"/>
      <c r="B6" s="30" t="s">
        <v>50</v>
      </c>
      <c r="C6" s="52" t="s">
        <v>51</v>
      </c>
      <c r="D6" s="52"/>
      <c r="E6" s="8"/>
      <c r="F6" s="8"/>
      <c r="G6" s="31"/>
      <c r="H6" s="53"/>
      <c r="I6" s="53" t="s">
        <v>120</v>
      </c>
      <c r="J6" s="33" t="s">
        <v>47</v>
      </c>
      <c r="K6" s="3" t="s">
        <v>4</v>
      </c>
      <c r="L6" s="3" t="s">
        <v>5</v>
      </c>
      <c r="M6" s="8"/>
      <c r="N6" s="8"/>
      <c r="O6" s="8"/>
      <c r="P6" s="8"/>
      <c r="Q6" s="8"/>
      <c r="R6" s="31"/>
      <c r="S6" s="51"/>
      <c r="T6" s="8"/>
      <c r="U6" s="9" t="s">
        <v>21</v>
      </c>
      <c r="V6" s="10" t="s">
        <v>39</v>
      </c>
      <c r="W6" s="8"/>
      <c r="X6" s="34">
        <v>19803</v>
      </c>
      <c r="Y6" s="34" t="s">
        <v>156</v>
      </c>
      <c r="Z6" s="34" t="s">
        <v>158</v>
      </c>
      <c r="AA6" s="34" t="s">
        <v>129</v>
      </c>
      <c r="AB6" s="34"/>
      <c r="AC6" s="10" t="s">
        <v>132</v>
      </c>
      <c r="AD6" s="10" t="s">
        <v>123</v>
      </c>
      <c r="AE6" s="11">
        <v>0.25</v>
      </c>
      <c r="AF6" s="11">
        <v>0.5</v>
      </c>
      <c r="AG6" s="62" t="s">
        <v>5</v>
      </c>
      <c r="AH6" s="63"/>
      <c r="AI6" s="54" t="s">
        <v>125</v>
      </c>
      <c r="AJ6" s="55" t="s">
        <v>127</v>
      </c>
      <c r="AK6" s="58"/>
    </row>
    <row r="7" spans="1:37">
      <c r="A7" s="12" t="s">
        <v>55</v>
      </c>
      <c r="B7" s="29" t="s">
        <v>53</v>
      </c>
      <c r="C7" s="29" t="s">
        <v>54</v>
      </c>
      <c r="D7" s="13" t="s">
        <v>56</v>
      </c>
      <c r="E7" s="13">
        <v>6</v>
      </c>
      <c r="F7" s="13" t="s">
        <v>22</v>
      </c>
      <c r="G7" s="13" t="s">
        <v>22</v>
      </c>
      <c r="H7" s="13" t="s">
        <v>118</v>
      </c>
      <c r="I7" s="13" t="s">
        <v>121</v>
      </c>
      <c r="J7" s="14">
        <v>347820</v>
      </c>
      <c r="K7" s="15">
        <v>12</v>
      </c>
      <c r="L7" s="14">
        <v>83477</v>
      </c>
      <c r="M7" s="14">
        <v>74781</v>
      </c>
      <c r="N7" s="14">
        <v>959533</v>
      </c>
      <c r="O7" s="14">
        <v>121737</v>
      </c>
      <c r="P7" s="14">
        <v>48695</v>
      </c>
      <c r="Q7" s="14">
        <v>14366</v>
      </c>
      <c r="R7" s="14">
        <v>186146</v>
      </c>
      <c r="S7" s="14">
        <v>70936</v>
      </c>
      <c r="T7" s="14">
        <v>0</v>
      </c>
      <c r="U7" s="14">
        <v>0</v>
      </c>
      <c r="V7" s="14"/>
      <c r="W7" s="14">
        <v>0</v>
      </c>
      <c r="X7" s="14">
        <v>0</v>
      </c>
      <c r="Y7" s="14">
        <v>284302</v>
      </c>
      <c r="Z7" s="14">
        <v>189535</v>
      </c>
      <c r="AA7" s="14"/>
      <c r="AB7" s="14"/>
      <c r="AC7" s="14"/>
      <c r="AD7" s="14">
        <v>1307353</v>
      </c>
      <c r="AE7" s="16">
        <v>0</v>
      </c>
      <c r="AF7" s="16">
        <v>0</v>
      </c>
      <c r="AG7" s="14">
        <v>0</v>
      </c>
      <c r="AH7" s="14">
        <f t="shared" ref="AH7:AH14" si="0">J7+L7+M7+N7+O7+P7+Q7+R7+S7+T7+U7+W7+X7+Z7+AA7+AG7+AD7+AB7+Y7</f>
        <v>3688681</v>
      </c>
      <c r="AI7" s="49">
        <v>39788</v>
      </c>
      <c r="AJ7" s="39" t="s">
        <v>136</v>
      </c>
      <c r="AK7" s="61"/>
    </row>
    <row r="8" spans="1:37">
      <c r="A8" s="17" t="s">
        <v>60</v>
      </c>
      <c r="B8" s="23" t="s">
        <v>57</v>
      </c>
      <c r="C8" s="23" t="s">
        <v>58</v>
      </c>
      <c r="D8" s="18" t="s">
        <v>59</v>
      </c>
      <c r="E8" s="18">
        <v>8</v>
      </c>
      <c r="F8" s="18" t="s">
        <v>23</v>
      </c>
      <c r="G8" s="18" t="s">
        <v>24</v>
      </c>
      <c r="H8" s="18" t="s">
        <v>118</v>
      </c>
      <c r="I8" s="18" t="s">
        <v>121</v>
      </c>
      <c r="J8" s="19">
        <v>276817</v>
      </c>
      <c r="K8" s="20">
        <v>4</v>
      </c>
      <c r="L8" s="19">
        <v>22145</v>
      </c>
      <c r="M8" s="19">
        <v>59516</v>
      </c>
      <c r="N8" s="19">
        <v>552487</v>
      </c>
      <c r="O8" s="19">
        <v>96886</v>
      </c>
      <c r="P8" s="19">
        <v>38754</v>
      </c>
      <c r="Q8" s="19">
        <v>14366</v>
      </c>
      <c r="R8" s="19">
        <v>97907</v>
      </c>
      <c r="S8" s="19">
        <v>40365</v>
      </c>
      <c r="T8" s="19">
        <v>22660</v>
      </c>
      <c r="U8" s="19">
        <v>0</v>
      </c>
      <c r="V8" s="19"/>
      <c r="W8" s="19">
        <v>248791</v>
      </c>
      <c r="X8" s="19">
        <v>165861</v>
      </c>
      <c r="Y8" s="19"/>
      <c r="Z8" s="19">
        <v>0</v>
      </c>
      <c r="AA8" s="19"/>
      <c r="AB8" s="19"/>
      <c r="AC8" s="19">
        <v>0</v>
      </c>
      <c r="AD8" s="19">
        <v>0</v>
      </c>
      <c r="AE8" s="21">
        <v>0</v>
      </c>
      <c r="AF8" s="21">
        <v>0</v>
      </c>
      <c r="AG8" s="19">
        <v>0</v>
      </c>
      <c r="AH8" s="19">
        <f t="shared" si="0"/>
        <v>1636555</v>
      </c>
      <c r="AI8" s="40">
        <v>37622</v>
      </c>
      <c r="AJ8" s="55" t="s">
        <v>136</v>
      </c>
      <c r="AK8" s="60"/>
    </row>
    <row r="9" spans="1:37">
      <c r="A9" s="17" t="s">
        <v>67</v>
      </c>
      <c r="B9" s="23" t="s">
        <v>64</v>
      </c>
      <c r="C9" s="23" t="s">
        <v>65</v>
      </c>
      <c r="D9" s="18" t="s">
        <v>66</v>
      </c>
      <c r="E9" s="18">
        <v>10</v>
      </c>
      <c r="F9" s="18" t="s">
        <v>23</v>
      </c>
      <c r="G9" s="18" t="s">
        <v>26</v>
      </c>
      <c r="H9" s="18" t="s">
        <v>118</v>
      </c>
      <c r="I9" s="18" t="s">
        <v>121</v>
      </c>
      <c r="J9" s="19">
        <v>233863</v>
      </c>
      <c r="K9" s="20">
        <v>4</v>
      </c>
      <c r="L9" s="19">
        <v>18709</v>
      </c>
      <c r="M9" s="19">
        <v>50281</v>
      </c>
      <c r="N9" s="19">
        <v>320889</v>
      </c>
      <c r="O9" s="19">
        <v>81852</v>
      </c>
      <c r="P9" s="19">
        <v>32741</v>
      </c>
      <c r="Q9" s="19">
        <v>14366</v>
      </c>
      <c r="R9" s="19">
        <v>55785</v>
      </c>
      <c r="S9" s="19">
        <v>23012</v>
      </c>
      <c r="T9" s="19">
        <v>22660</v>
      </c>
      <c r="U9" s="19">
        <v>0</v>
      </c>
      <c r="V9" s="19"/>
      <c r="W9" s="19">
        <v>0</v>
      </c>
      <c r="X9" s="19">
        <v>0</v>
      </c>
      <c r="Y9" s="19">
        <v>127292</v>
      </c>
      <c r="Z9" s="19">
        <v>84861</v>
      </c>
      <c r="AA9" s="19"/>
      <c r="AB9" s="19"/>
      <c r="AC9" s="19"/>
      <c r="AD9" s="19">
        <v>0</v>
      </c>
      <c r="AE9" s="21">
        <v>18</v>
      </c>
      <c r="AF9" s="21">
        <v>0</v>
      </c>
      <c r="AG9" s="19">
        <v>65694</v>
      </c>
      <c r="AH9" s="19">
        <f t="shared" si="0"/>
        <v>1132005</v>
      </c>
      <c r="AI9" s="40">
        <v>37622</v>
      </c>
      <c r="AJ9" s="55" t="s">
        <v>136</v>
      </c>
      <c r="AK9" s="60"/>
    </row>
    <row r="10" spans="1:37">
      <c r="A10" s="17" t="s">
        <v>70</v>
      </c>
      <c r="B10" s="23" t="s">
        <v>68</v>
      </c>
      <c r="C10" s="23" t="s">
        <v>69</v>
      </c>
      <c r="D10" s="18" t="s">
        <v>56</v>
      </c>
      <c r="E10" s="18">
        <v>10</v>
      </c>
      <c r="F10" s="18" t="s">
        <v>23</v>
      </c>
      <c r="G10" s="18" t="s">
        <v>27</v>
      </c>
      <c r="H10" s="18" t="s">
        <v>118</v>
      </c>
      <c r="I10" s="18" t="s">
        <v>121</v>
      </c>
      <c r="J10" s="19">
        <v>233863</v>
      </c>
      <c r="K10" s="20">
        <v>0</v>
      </c>
      <c r="L10" s="19">
        <v>0</v>
      </c>
      <c r="M10" s="19">
        <v>50281</v>
      </c>
      <c r="N10" s="19">
        <v>320889</v>
      </c>
      <c r="O10" s="19">
        <v>81852</v>
      </c>
      <c r="P10" s="19">
        <v>32741</v>
      </c>
      <c r="Q10" s="19">
        <v>14366</v>
      </c>
      <c r="R10" s="19">
        <v>55785</v>
      </c>
      <c r="S10" s="19">
        <v>23012</v>
      </c>
      <c r="T10" s="19">
        <v>22660</v>
      </c>
      <c r="U10" s="19">
        <v>0</v>
      </c>
      <c r="V10" s="19"/>
      <c r="W10" s="19">
        <v>0</v>
      </c>
      <c r="X10" s="19">
        <v>0</v>
      </c>
      <c r="Y10" s="19"/>
      <c r="Z10" s="19">
        <v>0</v>
      </c>
      <c r="AA10" s="19"/>
      <c r="AB10" s="19"/>
      <c r="AC10" s="19"/>
      <c r="AD10" s="19">
        <v>0</v>
      </c>
      <c r="AE10" s="21">
        <v>39</v>
      </c>
      <c r="AF10" s="21">
        <v>1</v>
      </c>
      <c r="AG10" s="19">
        <v>146718</v>
      </c>
      <c r="AH10" s="19">
        <f t="shared" si="0"/>
        <v>982167</v>
      </c>
      <c r="AI10" s="40">
        <v>40560</v>
      </c>
      <c r="AJ10" s="55" t="s">
        <v>136</v>
      </c>
      <c r="AK10" s="60"/>
    </row>
    <row r="11" spans="1:37">
      <c r="A11" s="17" t="s">
        <v>74</v>
      </c>
      <c r="B11" s="23" t="s">
        <v>71</v>
      </c>
      <c r="C11" s="23" t="s">
        <v>72</v>
      </c>
      <c r="D11" s="18" t="s">
        <v>73</v>
      </c>
      <c r="E11" s="18">
        <v>10</v>
      </c>
      <c r="F11" s="18" t="s">
        <v>23</v>
      </c>
      <c r="G11" s="18" t="s">
        <v>28</v>
      </c>
      <c r="H11" s="18" t="s">
        <v>118</v>
      </c>
      <c r="I11" s="18" t="s">
        <v>121</v>
      </c>
      <c r="J11" s="19">
        <v>233863</v>
      </c>
      <c r="K11" s="20">
        <v>8</v>
      </c>
      <c r="L11" s="19">
        <v>37418</v>
      </c>
      <c r="M11" s="19">
        <v>50281</v>
      </c>
      <c r="N11" s="19">
        <v>320889</v>
      </c>
      <c r="O11" s="19">
        <v>81852</v>
      </c>
      <c r="P11" s="19">
        <v>32741</v>
      </c>
      <c r="Q11" s="19">
        <v>14366</v>
      </c>
      <c r="R11" s="19">
        <v>55785</v>
      </c>
      <c r="S11" s="19">
        <v>23012</v>
      </c>
      <c r="T11" s="19">
        <v>22660</v>
      </c>
      <c r="U11" s="19">
        <v>0</v>
      </c>
      <c r="V11" s="19"/>
      <c r="W11" s="19">
        <v>0</v>
      </c>
      <c r="X11" s="19"/>
      <c r="Y11" s="19">
        <v>127292</v>
      </c>
      <c r="Z11" s="19">
        <v>84861</v>
      </c>
      <c r="AA11" s="19"/>
      <c r="AB11" s="19"/>
      <c r="AC11" s="19">
        <v>0</v>
      </c>
      <c r="AD11" s="19">
        <v>0</v>
      </c>
      <c r="AE11" s="21">
        <v>9</v>
      </c>
      <c r="AF11" s="21">
        <v>12</v>
      </c>
      <c r="AG11" s="19">
        <v>85402</v>
      </c>
      <c r="AH11" s="19">
        <f t="shared" si="0"/>
        <v>1170422</v>
      </c>
      <c r="AI11" s="40">
        <v>34700</v>
      </c>
      <c r="AJ11" s="55" t="s">
        <v>136</v>
      </c>
      <c r="AK11" s="60"/>
    </row>
    <row r="12" spans="1:37">
      <c r="A12" s="17" t="s">
        <v>77</v>
      </c>
      <c r="B12" s="23" t="s">
        <v>75</v>
      </c>
      <c r="C12" s="23" t="s">
        <v>76</v>
      </c>
      <c r="D12" s="18" t="s">
        <v>66</v>
      </c>
      <c r="E12" s="18">
        <v>11</v>
      </c>
      <c r="F12" s="18" t="s">
        <v>29</v>
      </c>
      <c r="G12" s="18" t="s">
        <v>30</v>
      </c>
      <c r="H12" s="18" t="s">
        <v>118</v>
      </c>
      <c r="I12" s="18" t="s">
        <v>121</v>
      </c>
      <c r="J12" s="19">
        <v>216491</v>
      </c>
      <c r="K12" s="20">
        <v>4</v>
      </c>
      <c r="L12" s="19">
        <v>17319</v>
      </c>
      <c r="M12" s="19">
        <v>46546</v>
      </c>
      <c r="N12" s="19">
        <v>242468</v>
      </c>
      <c r="O12" s="19">
        <v>75772</v>
      </c>
      <c r="P12" s="19">
        <v>30309</v>
      </c>
      <c r="Q12" s="19">
        <v>14366</v>
      </c>
      <c r="R12" s="19">
        <v>41579</v>
      </c>
      <c r="S12" s="19">
        <v>17129</v>
      </c>
      <c r="T12" s="19">
        <v>22660</v>
      </c>
      <c r="U12" s="19">
        <v>0</v>
      </c>
      <c r="V12" s="19"/>
      <c r="W12" s="19">
        <v>0</v>
      </c>
      <c r="X12" s="19">
        <v>0</v>
      </c>
      <c r="Y12" s="19">
        <v>213374</v>
      </c>
      <c r="Z12" s="19">
        <v>142248</v>
      </c>
      <c r="AA12" s="19"/>
      <c r="AB12" s="19"/>
      <c r="AC12" s="19"/>
      <c r="AD12" s="19">
        <v>0</v>
      </c>
      <c r="AE12" s="21">
        <v>33</v>
      </c>
      <c r="AF12" s="21">
        <v>0</v>
      </c>
      <c r="AG12" s="19">
        <v>99642</v>
      </c>
      <c r="AH12" s="19">
        <f t="shared" si="0"/>
        <v>1179903</v>
      </c>
      <c r="AI12" s="40">
        <v>37641</v>
      </c>
      <c r="AJ12" s="55" t="s">
        <v>136</v>
      </c>
      <c r="AK12" s="60"/>
    </row>
    <row r="13" spans="1:37">
      <c r="A13" s="17" t="s">
        <v>81</v>
      </c>
      <c r="B13" s="23" t="s">
        <v>78</v>
      </c>
      <c r="C13" s="23" t="s">
        <v>79</v>
      </c>
      <c r="D13" s="18" t="s">
        <v>80</v>
      </c>
      <c r="E13" s="18">
        <v>11</v>
      </c>
      <c r="F13" s="18" t="s">
        <v>29</v>
      </c>
      <c r="G13" s="18" t="s">
        <v>31</v>
      </c>
      <c r="H13" s="18" t="s">
        <v>118</v>
      </c>
      <c r="I13" s="18" t="s">
        <v>121</v>
      </c>
      <c r="J13" s="19">
        <v>216491</v>
      </c>
      <c r="K13" s="20">
        <v>15</v>
      </c>
      <c r="L13" s="19">
        <v>64947</v>
      </c>
      <c r="M13" s="19">
        <v>46546</v>
      </c>
      <c r="N13" s="19">
        <v>242468</v>
      </c>
      <c r="O13" s="19">
        <v>75772</v>
      </c>
      <c r="P13" s="19">
        <v>30309</v>
      </c>
      <c r="Q13" s="19">
        <v>14366</v>
      </c>
      <c r="R13" s="19">
        <v>41579</v>
      </c>
      <c r="S13" s="19">
        <v>17129</v>
      </c>
      <c r="T13" s="19">
        <v>22660</v>
      </c>
      <c r="U13" s="19">
        <v>12971</v>
      </c>
      <c r="V13" s="19"/>
      <c r="W13" s="19">
        <v>0</v>
      </c>
      <c r="X13" s="19">
        <v>0</v>
      </c>
      <c r="Y13" s="19">
        <v>106687</v>
      </c>
      <c r="Z13" s="19">
        <v>71124</v>
      </c>
      <c r="AA13" s="19"/>
      <c r="AB13" s="19"/>
      <c r="AC13" s="19">
        <v>0</v>
      </c>
      <c r="AD13" s="19">
        <v>0</v>
      </c>
      <c r="AE13" s="21">
        <v>19</v>
      </c>
      <c r="AF13" s="21">
        <v>0</v>
      </c>
      <c r="AG13" s="19">
        <v>57370</v>
      </c>
      <c r="AH13" s="19">
        <f t="shared" si="0"/>
        <v>1020419</v>
      </c>
      <c r="AI13" s="40">
        <v>29587</v>
      </c>
      <c r="AJ13" s="55" t="s">
        <v>136</v>
      </c>
      <c r="AK13" s="60"/>
    </row>
    <row r="14" spans="1:37">
      <c r="A14" s="17" t="s">
        <v>84</v>
      </c>
      <c r="B14" s="23" t="s">
        <v>82</v>
      </c>
      <c r="C14" s="23" t="s">
        <v>83</v>
      </c>
      <c r="D14" s="18" t="s">
        <v>122</v>
      </c>
      <c r="E14" s="18">
        <v>13</v>
      </c>
      <c r="F14" s="18" t="s">
        <v>32</v>
      </c>
      <c r="G14" s="18" t="s">
        <v>33</v>
      </c>
      <c r="H14" s="18" t="s">
        <v>118</v>
      </c>
      <c r="I14" s="18" t="s">
        <v>121</v>
      </c>
      <c r="J14" s="19">
        <v>185660</v>
      </c>
      <c r="K14" s="20">
        <v>13</v>
      </c>
      <c r="L14" s="19">
        <v>48272</v>
      </c>
      <c r="M14" s="19">
        <v>39917</v>
      </c>
      <c r="N14" s="19">
        <v>133182</v>
      </c>
      <c r="O14" s="19">
        <v>64981</v>
      </c>
      <c r="P14" s="19">
        <v>25992</v>
      </c>
      <c r="Q14" s="19">
        <v>51878</v>
      </c>
      <c r="R14" s="19">
        <v>25962</v>
      </c>
      <c r="S14" s="19">
        <v>9873</v>
      </c>
      <c r="T14" s="19">
        <v>37438</v>
      </c>
      <c r="U14" s="19">
        <v>0</v>
      </c>
      <c r="V14" s="19"/>
      <c r="W14" s="19">
        <v>0</v>
      </c>
      <c r="X14" s="19">
        <v>0</v>
      </c>
      <c r="Y14" s="19">
        <v>87795</v>
      </c>
      <c r="Z14" s="19">
        <v>58530</v>
      </c>
      <c r="AA14" s="19"/>
      <c r="AB14" s="19"/>
      <c r="AC14" s="19"/>
      <c r="AD14" s="19">
        <v>0</v>
      </c>
      <c r="AE14" s="21">
        <v>69</v>
      </c>
      <c r="AF14" s="21">
        <v>28</v>
      </c>
      <c r="AG14" s="19">
        <v>215218</v>
      </c>
      <c r="AH14" s="19">
        <f t="shared" si="0"/>
        <v>984698</v>
      </c>
      <c r="AI14" s="40">
        <v>30682</v>
      </c>
      <c r="AJ14" s="55" t="s">
        <v>136</v>
      </c>
      <c r="AK14" s="60"/>
    </row>
    <row r="15" spans="1:37">
      <c r="A15" s="17" t="s">
        <v>87</v>
      </c>
      <c r="B15" s="23" t="s">
        <v>85</v>
      </c>
      <c r="C15" s="23" t="s">
        <v>86</v>
      </c>
      <c r="D15" s="18" t="s">
        <v>34</v>
      </c>
      <c r="E15" s="18">
        <v>14</v>
      </c>
      <c r="F15" s="18" t="s">
        <v>34</v>
      </c>
      <c r="G15" s="18" t="s">
        <v>35</v>
      </c>
      <c r="H15" s="18" t="s">
        <v>118</v>
      </c>
      <c r="I15" s="18" t="s">
        <v>121</v>
      </c>
      <c r="J15" s="19">
        <v>171931</v>
      </c>
      <c r="K15" s="20">
        <v>15</v>
      </c>
      <c r="L15" s="19">
        <v>51579</v>
      </c>
      <c r="M15" s="19">
        <v>36965</v>
      </c>
      <c r="N15" s="19">
        <v>100603</v>
      </c>
      <c r="O15" s="19">
        <v>60176</v>
      </c>
      <c r="P15" s="19">
        <v>24070</v>
      </c>
      <c r="Q15" s="19">
        <v>51464</v>
      </c>
      <c r="R15" s="19">
        <v>19574</v>
      </c>
      <c r="S15" s="19">
        <v>7301</v>
      </c>
      <c r="T15" s="19">
        <v>37438</v>
      </c>
      <c r="U15" s="19">
        <v>0</v>
      </c>
      <c r="V15" s="19"/>
      <c r="W15" s="19">
        <v>0</v>
      </c>
      <c r="X15" s="19">
        <v>0</v>
      </c>
      <c r="Y15" s="19">
        <v>77745</v>
      </c>
      <c r="Z15" s="19">
        <v>51830</v>
      </c>
      <c r="AA15" s="19"/>
      <c r="AB15" s="19"/>
      <c r="AC15" s="19">
        <v>0</v>
      </c>
      <c r="AD15" s="19">
        <v>0</v>
      </c>
      <c r="AE15" s="21">
        <v>0</v>
      </c>
      <c r="AF15" s="21">
        <v>0</v>
      </c>
      <c r="AG15" s="19">
        <v>0</v>
      </c>
      <c r="AH15" s="19">
        <f t="shared" ref="AH15" si="1">J15+L15+M15+N15+O15+P15+Q15+R15+S15+T15+U15+W15+X15+Z15+AA15+AG15+AD15+AB15+Y15</f>
        <v>690676</v>
      </c>
      <c r="AI15" s="40">
        <v>29221</v>
      </c>
      <c r="AJ15" s="55" t="s">
        <v>136</v>
      </c>
      <c r="AK15" s="60"/>
    </row>
    <row r="16" spans="1:37">
      <c r="A16" s="17" t="s">
        <v>90</v>
      </c>
      <c r="B16" s="23" t="s">
        <v>88</v>
      </c>
      <c r="C16" s="23" t="s">
        <v>89</v>
      </c>
      <c r="D16" s="18" t="s">
        <v>80</v>
      </c>
      <c r="E16" s="18">
        <v>15</v>
      </c>
      <c r="F16" s="18" t="s">
        <v>34</v>
      </c>
      <c r="G16" s="18" t="s">
        <v>36</v>
      </c>
      <c r="H16" s="18" t="s">
        <v>118</v>
      </c>
      <c r="I16" s="18" t="s">
        <v>121</v>
      </c>
      <c r="J16" s="19">
        <v>159305</v>
      </c>
      <c r="K16" s="20">
        <v>11</v>
      </c>
      <c r="L16" s="19">
        <v>35047</v>
      </c>
      <c r="M16" s="19">
        <v>34251</v>
      </c>
      <c r="N16" s="19">
        <v>80806</v>
      </c>
      <c r="O16" s="19">
        <v>55757</v>
      </c>
      <c r="P16" s="19">
        <v>22303</v>
      </c>
      <c r="Q16" s="19">
        <v>44318</v>
      </c>
      <c r="R16" s="19">
        <v>15180</v>
      </c>
      <c r="S16" s="19">
        <v>5711</v>
      </c>
      <c r="T16" s="19">
        <v>37438</v>
      </c>
      <c r="U16" s="19">
        <v>10088</v>
      </c>
      <c r="V16" s="19">
        <v>1600</v>
      </c>
      <c r="W16" s="19">
        <v>0</v>
      </c>
      <c r="X16" s="19">
        <v>0</v>
      </c>
      <c r="Y16" s="19">
        <v>69234</v>
      </c>
      <c r="Z16" s="19">
        <v>46156</v>
      </c>
      <c r="AA16" s="19"/>
      <c r="AB16" s="19"/>
      <c r="AC16" s="19">
        <v>0</v>
      </c>
      <c r="AD16" s="19">
        <v>0</v>
      </c>
      <c r="AE16" s="21">
        <v>20</v>
      </c>
      <c r="AF16" s="21">
        <v>0</v>
      </c>
      <c r="AG16" s="19">
        <v>31594</v>
      </c>
      <c r="AH16" s="19">
        <f>J16+L16+M16+N16+O16+P16+Q16+R16+S16+T16+U16+W16+X16+Z16+AA16+AG16+AD16+AB16+Y16+V16</f>
        <v>648788</v>
      </c>
      <c r="AI16" s="40">
        <v>32082</v>
      </c>
      <c r="AJ16" s="55" t="s">
        <v>136</v>
      </c>
      <c r="AK16" s="60"/>
    </row>
    <row r="17" spans="1:37">
      <c r="A17" s="17" t="s">
        <v>109</v>
      </c>
      <c r="B17" s="23" t="s">
        <v>78</v>
      </c>
      <c r="C17" s="23" t="s">
        <v>79</v>
      </c>
      <c r="D17" s="18" t="s">
        <v>122</v>
      </c>
      <c r="E17" s="18">
        <v>16</v>
      </c>
      <c r="F17" s="18" t="s">
        <v>34</v>
      </c>
      <c r="G17" s="18" t="s">
        <v>37</v>
      </c>
      <c r="H17" s="18" t="s">
        <v>118</v>
      </c>
      <c r="I17" s="18" t="s">
        <v>121</v>
      </c>
      <c r="J17" s="19">
        <v>146855</v>
      </c>
      <c r="K17" s="22">
        <v>9</v>
      </c>
      <c r="L17" s="19">
        <v>26434</v>
      </c>
      <c r="M17" s="19">
        <v>31574</v>
      </c>
      <c r="N17" s="19">
        <v>79362</v>
      </c>
      <c r="O17" s="19">
        <v>51399</v>
      </c>
      <c r="P17" s="19">
        <v>20560</v>
      </c>
      <c r="Q17" s="19">
        <v>46693</v>
      </c>
      <c r="R17" s="19">
        <v>14787</v>
      </c>
      <c r="S17" s="19">
        <v>5548</v>
      </c>
      <c r="T17" s="19">
        <v>37438</v>
      </c>
      <c r="U17" s="19">
        <v>0</v>
      </c>
      <c r="V17" s="19">
        <v>1600</v>
      </c>
      <c r="W17" s="19">
        <v>0</v>
      </c>
      <c r="X17" s="19">
        <v>0</v>
      </c>
      <c r="Y17" s="19">
        <v>66756</v>
      </c>
      <c r="Z17" s="19">
        <v>44504</v>
      </c>
      <c r="AA17" s="19"/>
      <c r="AB17" s="19"/>
      <c r="AC17" s="19">
        <v>0</v>
      </c>
      <c r="AD17" s="19">
        <v>0</v>
      </c>
      <c r="AE17" s="21">
        <v>24</v>
      </c>
      <c r="AF17" s="21">
        <v>5</v>
      </c>
      <c r="AG17" s="19">
        <v>44648</v>
      </c>
      <c r="AH17" s="19">
        <f>J17+L17+M17+N17+O17+P17+Q17+R17+S17+T17+U17+W17+X17+Z17+AA17+AG17+AD17+AB17+Y17+V17</f>
        <v>618158</v>
      </c>
      <c r="AI17" s="40">
        <v>33970</v>
      </c>
      <c r="AJ17" s="55" t="s">
        <v>136</v>
      </c>
      <c r="AK17" s="60"/>
    </row>
    <row r="18" spans="1:37">
      <c r="A18" s="17" t="s">
        <v>110</v>
      </c>
      <c r="B18" s="23" t="s">
        <v>91</v>
      </c>
      <c r="C18" s="23" t="s">
        <v>92</v>
      </c>
      <c r="D18" s="18"/>
      <c r="E18" s="18">
        <v>17</v>
      </c>
      <c r="F18" s="18" t="s">
        <v>34</v>
      </c>
      <c r="G18" s="18" t="s">
        <v>35</v>
      </c>
      <c r="H18" s="18" t="s">
        <v>118</v>
      </c>
      <c r="I18" s="18" t="s">
        <v>121</v>
      </c>
      <c r="J18" s="19">
        <v>136223</v>
      </c>
      <c r="K18" s="22">
        <v>10</v>
      </c>
      <c r="L18" s="19">
        <v>27245</v>
      </c>
      <c r="M18" s="19">
        <v>29288</v>
      </c>
      <c r="N18" s="19">
        <v>61361</v>
      </c>
      <c r="O18" s="19">
        <v>47678</v>
      </c>
      <c r="P18" s="19">
        <v>19071</v>
      </c>
      <c r="Q18" s="19">
        <v>43439</v>
      </c>
      <c r="R18" s="19">
        <v>10655</v>
      </c>
      <c r="S18" s="19">
        <v>3977</v>
      </c>
      <c r="T18" s="19">
        <v>37438</v>
      </c>
      <c r="U18" s="19">
        <v>0</v>
      </c>
      <c r="V18" s="19">
        <v>6400</v>
      </c>
      <c r="W18" s="19">
        <v>0</v>
      </c>
      <c r="X18" s="19">
        <v>0</v>
      </c>
      <c r="Y18" s="19">
        <v>59897</v>
      </c>
      <c r="Z18" s="19">
        <v>39931</v>
      </c>
      <c r="AA18" s="19"/>
      <c r="AB18" s="19"/>
      <c r="AC18" s="19">
        <v>0</v>
      </c>
      <c r="AD18" s="19">
        <v>0</v>
      </c>
      <c r="AE18" s="21">
        <v>0</v>
      </c>
      <c r="AF18" s="21">
        <v>0</v>
      </c>
      <c r="AG18" s="19">
        <v>0</v>
      </c>
      <c r="AH18" s="19">
        <f t="shared" ref="AH18:AH22" si="2">J18+L18+M18+N18+O18+P18+Q18+R18+S18+T18+U18+W18+X18+Z18+AA18+AG18+AD18+AB18+Y18+V18</f>
        <v>522603</v>
      </c>
      <c r="AI18" s="40">
        <v>32874</v>
      </c>
      <c r="AJ18" s="55" t="s">
        <v>136</v>
      </c>
      <c r="AK18" s="60"/>
    </row>
    <row r="19" spans="1:37">
      <c r="A19" s="17" t="s">
        <v>97</v>
      </c>
      <c r="B19" s="23" t="s">
        <v>93</v>
      </c>
      <c r="C19" s="23" t="s">
        <v>57</v>
      </c>
      <c r="D19" s="18"/>
      <c r="E19" s="18">
        <v>17</v>
      </c>
      <c r="F19" s="18" t="s">
        <v>40</v>
      </c>
      <c r="G19" s="18" t="s">
        <v>41</v>
      </c>
      <c r="H19" s="18" t="s">
        <v>118</v>
      </c>
      <c r="I19" s="18" t="s">
        <v>121</v>
      </c>
      <c r="J19" s="19">
        <v>136223</v>
      </c>
      <c r="K19" s="22">
        <v>12</v>
      </c>
      <c r="L19" s="19">
        <v>32694</v>
      </c>
      <c r="M19" s="19">
        <v>29288</v>
      </c>
      <c r="N19" s="19">
        <v>61361</v>
      </c>
      <c r="O19" s="19">
        <v>47678</v>
      </c>
      <c r="P19" s="19">
        <v>19071</v>
      </c>
      <c r="Q19" s="19">
        <v>43439</v>
      </c>
      <c r="R19" s="19">
        <v>10655</v>
      </c>
      <c r="S19" s="19">
        <v>3977</v>
      </c>
      <c r="T19" s="19">
        <v>37438</v>
      </c>
      <c r="U19" s="19">
        <v>0</v>
      </c>
      <c r="V19" s="19">
        <v>4800</v>
      </c>
      <c r="W19" s="19">
        <v>0</v>
      </c>
      <c r="X19" s="19">
        <v>0</v>
      </c>
      <c r="Y19" s="19">
        <v>59897</v>
      </c>
      <c r="Z19" s="19">
        <v>39931</v>
      </c>
      <c r="AA19" s="19"/>
      <c r="AB19" s="19"/>
      <c r="AC19" s="19">
        <v>0</v>
      </c>
      <c r="AD19" s="19">
        <v>0</v>
      </c>
      <c r="AE19" s="21">
        <v>90</v>
      </c>
      <c r="AF19" s="21">
        <v>64</v>
      </c>
      <c r="AG19" s="19">
        <v>216823</v>
      </c>
      <c r="AH19" s="19">
        <f t="shared" si="2"/>
        <v>743275</v>
      </c>
      <c r="AI19" s="40">
        <v>31413</v>
      </c>
      <c r="AJ19" s="55" t="s">
        <v>136</v>
      </c>
      <c r="AK19" s="60"/>
    </row>
    <row r="20" spans="1:37">
      <c r="A20" s="17" t="s">
        <v>98</v>
      </c>
      <c r="B20" s="23" t="s">
        <v>95</v>
      </c>
      <c r="C20" s="23" t="s">
        <v>96</v>
      </c>
      <c r="D20" s="18"/>
      <c r="E20" s="18">
        <v>17</v>
      </c>
      <c r="F20" s="18" t="s">
        <v>40</v>
      </c>
      <c r="G20" s="18" t="s">
        <v>41</v>
      </c>
      <c r="H20" s="18" t="s">
        <v>118</v>
      </c>
      <c r="I20" s="18" t="s">
        <v>121</v>
      </c>
      <c r="J20" s="19">
        <v>136223</v>
      </c>
      <c r="K20" s="22">
        <v>8</v>
      </c>
      <c r="L20" s="19">
        <v>21796</v>
      </c>
      <c r="M20" s="19">
        <v>29288</v>
      </c>
      <c r="N20" s="19">
        <v>61361</v>
      </c>
      <c r="O20" s="19">
        <v>47678</v>
      </c>
      <c r="P20" s="19">
        <v>19071</v>
      </c>
      <c r="Q20" s="19">
        <v>43439</v>
      </c>
      <c r="R20" s="19">
        <v>10655</v>
      </c>
      <c r="S20" s="19">
        <v>3977</v>
      </c>
      <c r="T20" s="19">
        <v>37438</v>
      </c>
      <c r="U20" s="19">
        <v>0</v>
      </c>
      <c r="V20" s="19">
        <v>6400</v>
      </c>
      <c r="W20" s="19">
        <v>0</v>
      </c>
      <c r="X20" s="19">
        <v>0</v>
      </c>
      <c r="Y20" s="19">
        <v>59897</v>
      </c>
      <c r="Z20" s="19">
        <v>39931</v>
      </c>
      <c r="AA20" s="19"/>
      <c r="AB20" s="19"/>
      <c r="AC20" s="19">
        <v>0</v>
      </c>
      <c r="AD20" s="19">
        <v>0</v>
      </c>
      <c r="AE20" s="21">
        <v>19</v>
      </c>
      <c r="AF20" s="21">
        <v>15</v>
      </c>
      <c r="AG20" s="19">
        <v>48096</v>
      </c>
      <c r="AH20" s="19">
        <f t="shared" si="2"/>
        <v>565250</v>
      </c>
      <c r="AI20" s="40">
        <v>31048</v>
      </c>
      <c r="AJ20" s="55" t="s">
        <v>136</v>
      </c>
      <c r="AK20" s="60"/>
    </row>
    <row r="21" spans="1:37">
      <c r="A21" s="17" t="s">
        <v>100</v>
      </c>
      <c r="B21" s="23" t="s">
        <v>99</v>
      </c>
      <c r="C21" s="23" t="s">
        <v>96</v>
      </c>
      <c r="D21" s="18"/>
      <c r="E21" s="18">
        <v>17</v>
      </c>
      <c r="F21" s="18" t="s">
        <v>40</v>
      </c>
      <c r="G21" s="18" t="s">
        <v>41</v>
      </c>
      <c r="H21" s="18" t="s">
        <v>118</v>
      </c>
      <c r="I21" s="18" t="s">
        <v>121</v>
      </c>
      <c r="J21" s="19">
        <v>136223</v>
      </c>
      <c r="K21" s="22">
        <v>9</v>
      </c>
      <c r="L21" s="19">
        <v>24520</v>
      </c>
      <c r="M21" s="19">
        <v>29288</v>
      </c>
      <c r="N21" s="19">
        <v>61361</v>
      </c>
      <c r="O21" s="19">
        <v>47678</v>
      </c>
      <c r="P21" s="19">
        <v>19071</v>
      </c>
      <c r="Q21" s="19">
        <v>43439</v>
      </c>
      <c r="R21" s="19">
        <v>10655</v>
      </c>
      <c r="S21" s="19">
        <v>3977</v>
      </c>
      <c r="T21" s="19">
        <v>37438</v>
      </c>
      <c r="U21" s="19">
        <v>0</v>
      </c>
      <c r="V21" s="19">
        <v>6400</v>
      </c>
      <c r="W21" s="19">
        <v>0</v>
      </c>
      <c r="X21" s="19">
        <v>0</v>
      </c>
      <c r="Y21" s="19">
        <v>59897</v>
      </c>
      <c r="Z21" s="19">
        <v>39931</v>
      </c>
      <c r="AA21" s="19"/>
      <c r="AB21" s="19"/>
      <c r="AC21" s="19">
        <v>0</v>
      </c>
      <c r="AD21" s="19">
        <v>0</v>
      </c>
      <c r="AE21" s="21">
        <v>24</v>
      </c>
      <c r="AF21" s="21">
        <v>22</v>
      </c>
      <c r="AG21" s="19">
        <v>65514</v>
      </c>
      <c r="AH21" s="19">
        <f t="shared" si="2"/>
        <v>585392</v>
      </c>
      <c r="AI21" s="40">
        <v>33725</v>
      </c>
      <c r="AJ21" s="55" t="s">
        <v>136</v>
      </c>
      <c r="AK21" s="60"/>
    </row>
    <row r="22" spans="1:37" ht="15.75" thickBot="1">
      <c r="A22" s="24" t="s">
        <v>111</v>
      </c>
      <c r="B22" s="25" t="s">
        <v>101</v>
      </c>
      <c r="C22" s="25" t="s">
        <v>102</v>
      </c>
      <c r="D22" s="28"/>
      <c r="E22" s="28">
        <v>18</v>
      </c>
      <c r="F22" s="28" t="s">
        <v>40</v>
      </c>
      <c r="G22" s="28" t="s">
        <v>41</v>
      </c>
      <c r="H22" s="28" t="s">
        <v>118</v>
      </c>
      <c r="I22" s="28" t="s">
        <v>121</v>
      </c>
      <c r="J22" s="26">
        <v>126116</v>
      </c>
      <c r="K22" s="77">
        <v>8</v>
      </c>
      <c r="L22" s="26">
        <v>20179</v>
      </c>
      <c r="M22" s="26">
        <v>27115</v>
      </c>
      <c r="N22" s="26">
        <v>59422</v>
      </c>
      <c r="O22" s="26">
        <v>44141</v>
      </c>
      <c r="P22" s="26">
        <v>17656</v>
      </c>
      <c r="Q22" s="26">
        <v>43439</v>
      </c>
      <c r="R22" s="26">
        <v>9743</v>
      </c>
      <c r="S22" s="26">
        <v>3600</v>
      </c>
      <c r="T22" s="26">
        <v>37438</v>
      </c>
      <c r="U22" s="26">
        <v>0</v>
      </c>
      <c r="V22" s="26">
        <v>4800</v>
      </c>
      <c r="W22" s="26">
        <v>0</v>
      </c>
      <c r="X22" s="26">
        <v>0</v>
      </c>
      <c r="Y22" s="26">
        <v>57306</v>
      </c>
      <c r="Z22" s="26">
        <v>38204</v>
      </c>
      <c r="AA22" s="26"/>
      <c r="AB22" s="26"/>
      <c r="AC22" s="26">
        <v>0</v>
      </c>
      <c r="AD22" s="26">
        <v>0</v>
      </c>
      <c r="AE22" s="78">
        <v>0</v>
      </c>
      <c r="AF22" s="78">
        <v>0</v>
      </c>
      <c r="AG22" s="26">
        <v>0</v>
      </c>
      <c r="AH22" s="26">
        <f t="shared" si="2"/>
        <v>489159</v>
      </c>
      <c r="AI22" s="79">
        <v>34700</v>
      </c>
      <c r="AJ22" s="101" t="s">
        <v>136</v>
      </c>
      <c r="AK22" s="36"/>
    </row>
    <row r="27" spans="1:37" ht="15.75" thickBot="1">
      <c r="A27" s="464" t="s">
        <v>153</v>
      </c>
      <c r="B27" s="464"/>
      <c r="C27" s="464"/>
      <c r="D27" s="464"/>
      <c r="E27" s="464"/>
      <c r="F27" s="464"/>
      <c r="G27" s="464"/>
      <c r="H27" s="464"/>
      <c r="I27" s="464"/>
      <c r="J27" s="464"/>
      <c r="K27" s="464"/>
      <c r="L27" s="464"/>
      <c r="M27" s="464"/>
      <c r="N27" s="464"/>
      <c r="O27" s="464"/>
      <c r="P27" s="464"/>
      <c r="Q27" s="464"/>
      <c r="R27" s="464"/>
      <c r="S27" s="464"/>
      <c r="T27" s="464"/>
      <c r="U27" s="464"/>
      <c r="V27" s="464"/>
      <c r="W27" s="464"/>
      <c r="X27" s="464"/>
      <c r="Y27" s="464"/>
      <c r="Z27" s="464"/>
      <c r="AA27" s="464"/>
      <c r="AB27" s="464"/>
      <c r="AC27" s="464"/>
      <c r="AD27" s="464"/>
      <c r="AE27" s="464"/>
      <c r="AF27" s="464"/>
      <c r="AG27" s="464"/>
      <c r="AH27" s="464"/>
      <c r="AI27" s="464"/>
      <c r="AJ27" s="464"/>
    </row>
    <row r="28" spans="1:37">
      <c r="A28" s="41" t="s">
        <v>0</v>
      </c>
      <c r="B28" s="118" t="s">
        <v>49</v>
      </c>
      <c r="C28" s="43" t="s">
        <v>49</v>
      </c>
      <c r="D28" s="43" t="s">
        <v>52</v>
      </c>
      <c r="E28" s="44" t="s">
        <v>1</v>
      </c>
      <c r="F28" s="44" t="s">
        <v>2</v>
      </c>
      <c r="G28" s="118" t="s">
        <v>116</v>
      </c>
      <c r="H28" s="32" t="s">
        <v>117</v>
      </c>
      <c r="I28" s="32" t="s">
        <v>119</v>
      </c>
      <c r="J28" s="119" t="s">
        <v>46</v>
      </c>
      <c r="K28" s="461" t="s">
        <v>3</v>
      </c>
      <c r="L28" s="462"/>
      <c r="M28" s="44" t="s">
        <v>6</v>
      </c>
      <c r="N28" s="44" t="s">
        <v>7</v>
      </c>
      <c r="O28" s="44" t="s">
        <v>8</v>
      </c>
      <c r="P28" s="44" t="s">
        <v>9</v>
      </c>
      <c r="Q28" s="44" t="s">
        <v>10</v>
      </c>
      <c r="R28" s="44" t="s">
        <v>11</v>
      </c>
      <c r="S28" s="44" t="s">
        <v>12</v>
      </c>
      <c r="T28" s="44" t="s">
        <v>145</v>
      </c>
      <c r="U28" s="46" t="s">
        <v>20</v>
      </c>
      <c r="V28" s="44" t="s">
        <v>159</v>
      </c>
      <c r="W28" s="47" t="s">
        <v>14</v>
      </c>
      <c r="X28" s="47" t="s">
        <v>15</v>
      </c>
      <c r="Y28" s="47" t="s">
        <v>155</v>
      </c>
      <c r="Z28" s="44" t="s">
        <v>157</v>
      </c>
      <c r="AA28" s="44" t="s">
        <v>130</v>
      </c>
      <c r="AB28" s="44"/>
      <c r="AC28" s="44" t="s">
        <v>131</v>
      </c>
      <c r="AD28" s="44" t="s">
        <v>48</v>
      </c>
      <c r="AE28" s="461" t="s">
        <v>17</v>
      </c>
      <c r="AF28" s="463"/>
      <c r="AG28" s="463"/>
      <c r="AH28" s="56" t="s">
        <v>18</v>
      </c>
      <c r="AI28" s="37" t="s">
        <v>124</v>
      </c>
      <c r="AJ28" s="39" t="s">
        <v>126</v>
      </c>
      <c r="AK28" s="57" t="s">
        <v>135</v>
      </c>
    </row>
    <row r="29" spans="1:37" ht="15.75" thickBot="1">
      <c r="A29" s="89"/>
      <c r="B29" s="90" t="s">
        <v>50</v>
      </c>
      <c r="C29" s="91" t="s">
        <v>51</v>
      </c>
      <c r="D29" s="91"/>
      <c r="E29" s="92"/>
      <c r="F29" s="92"/>
      <c r="G29" s="93"/>
      <c r="H29" s="64"/>
      <c r="I29" s="64" t="s">
        <v>120</v>
      </c>
      <c r="J29" s="94" t="s">
        <v>47</v>
      </c>
      <c r="K29" s="95" t="s">
        <v>4</v>
      </c>
      <c r="L29" s="95" t="s">
        <v>5</v>
      </c>
      <c r="M29" s="92"/>
      <c r="N29" s="92"/>
      <c r="O29" s="92"/>
      <c r="P29" s="92"/>
      <c r="Q29" s="92"/>
      <c r="R29" s="92"/>
      <c r="S29" s="92"/>
      <c r="T29" s="92">
        <v>19529</v>
      </c>
      <c r="U29" s="96" t="s">
        <v>21</v>
      </c>
      <c r="V29" s="97" t="s">
        <v>160</v>
      </c>
      <c r="W29" s="92"/>
      <c r="X29" s="98">
        <v>19803</v>
      </c>
      <c r="Y29" s="98" t="s">
        <v>156</v>
      </c>
      <c r="Z29" s="98" t="s">
        <v>158</v>
      </c>
      <c r="AA29" s="98" t="s">
        <v>129</v>
      </c>
      <c r="AB29" s="98"/>
      <c r="AC29" s="97" t="s">
        <v>132</v>
      </c>
      <c r="AD29" s="97" t="s">
        <v>123</v>
      </c>
      <c r="AE29" s="99">
        <v>0.25</v>
      </c>
      <c r="AF29" s="99">
        <v>0.5</v>
      </c>
      <c r="AG29" s="100" t="s">
        <v>5</v>
      </c>
      <c r="AH29" s="73"/>
      <c r="AI29" s="38" t="s">
        <v>125</v>
      </c>
      <c r="AJ29" s="101" t="s">
        <v>127</v>
      </c>
      <c r="AK29" s="74"/>
    </row>
    <row r="30" spans="1:37" ht="15.75" thickBot="1">
      <c r="A30" s="112" t="s">
        <v>140</v>
      </c>
      <c r="B30" s="113" t="s">
        <v>61</v>
      </c>
      <c r="C30" s="113" t="s">
        <v>62</v>
      </c>
      <c r="D30" s="113" t="s">
        <v>59</v>
      </c>
      <c r="E30" s="113">
        <v>8</v>
      </c>
      <c r="F30" s="113" t="s">
        <v>23</v>
      </c>
      <c r="G30" s="113" t="s">
        <v>141</v>
      </c>
      <c r="H30" s="113" t="s">
        <v>142</v>
      </c>
      <c r="I30" s="113" t="s">
        <v>143</v>
      </c>
      <c r="J30" s="114">
        <v>73818</v>
      </c>
      <c r="K30" s="114">
        <v>1</v>
      </c>
      <c r="L30" s="114">
        <v>1476</v>
      </c>
      <c r="M30" s="114">
        <v>26817</v>
      </c>
      <c r="N30" s="114">
        <v>147330</v>
      </c>
      <c r="O30" s="114">
        <v>25836</v>
      </c>
      <c r="P30" s="114">
        <v>10334</v>
      </c>
      <c r="Q30" s="114">
        <v>3831</v>
      </c>
      <c r="R30" s="114">
        <v>26109</v>
      </c>
      <c r="S30" s="114">
        <v>10764</v>
      </c>
      <c r="T30" s="114">
        <v>6403</v>
      </c>
      <c r="U30" s="114">
        <v>0</v>
      </c>
      <c r="V30" s="114">
        <v>202820</v>
      </c>
      <c r="W30" s="114">
        <v>0</v>
      </c>
      <c r="X30" s="114">
        <v>0</v>
      </c>
      <c r="Y30" s="114"/>
      <c r="Z30" s="114">
        <v>0</v>
      </c>
      <c r="AA30" s="114">
        <v>0</v>
      </c>
      <c r="AB30" s="114"/>
      <c r="AC30" s="114">
        <v>0</v>
      </c>
      <c r="AD30" s="114">
        <v>0</v>
      </c>
      <c r="AE30" s="114">
        <v>0</v>
      </c>
      <c r="AF30" s="114">
        <v>0</v>
      </c>
      <c r="AG30" s="114">
        <v>0</v>
      </c>
      <c r="AH30" s="114">
        <v>448067</v>
      </c>
      <c r="AI30" s="115">
        <v>40544</v>
      </c>
      <c r="AJ30" s="115">
        <v>40908</v>
      </c>
      <c r="AK30" s="116"/>
    </row>
    <row r="38" spans="1:37" ht="16.5" thickBot="1">
      <c r="A38" s="470" t="s">
        <v>154</v>
      </c>
      <c r="B38" s="470"/>
      <c r="C38" s="470"/>
      <c r="D38" s="470"/>
      <c r="E38" s="470"/>
      <c r="F38" s="470"/>
      <c r="G38" s="470"/>
      <c r="H38" s="470"/>
      <c r="I38" s="470"/>
      <c r="J38" s="470"/>
      <c r="K38" s="470"/>
      <c r="L38" s="470"/>
      <c r="M38" s="470"/>
      <c r="N38" s="470"/>
      <c r="O38" s="470"/>
      <c r="P38" s="470"/>
      <c r="Q38" s="470"/>
      <c r="R38" s="470"/>
      <c r="S38" s="470"/>
      <c r="T38" s="470"/>
      <c r="U38" s="470"/>
      <c r="V38" s="470"/>
      <c r="W38" s="470"/>
      <c r="X38" s="470"/>
      <c r="Y38" s="470"/>
      <c r="Z38" s="470"/>
      <c r="AA38" s="470"/>
      <c r="AB38" s="470"/>
      <c r="AC38" s="470"/>
      <c r="AD38" s="470"/>
      <c r="AE38" s="470"/>
      <c r="AF38" s="470"/>
      <c r="AG38" s="470"/>
      <c r="AH38" s="470"/>
      <c r="AI38" s="470"/>
      <c r="AJ38" s="470"/>
      <c r="AK38" s="470"/>
    </row>
    <row r="39" spans="1:37" ht="15.75" thickBot="1">
      <c r="A39" s="106" t="s">
        <v>0</v>
      </c>
      <c r="B39" s="106" t="s">
        <v>49</v>
      </c>
      <c r="C39" s="107" t="s">
        <v>49</v>
      </c>
      <c r="D39" s="107" t="s">
        <v>52</v>
      </c>
      <c r="E39" s="106" t="s">
        <v>1</v>
      </c>
      <c r="F39" s="106" t="s">
        <v>2</v>
      </c>
      <c r="G39" s="106" t="s">
        <v>116</v>
      </c>
      <c r="H39" s="106" t="s">
        <v>117</v>
      </c>
      <c r="I39" s="106" t="s">
        <v>119</v>
      </c>
      <c r="J39" s="106" t="s">
        <v>46</v>
      </c>
      <c r="K39" s="469" t="s">
        <v>3</v>
      </c>
      <c r="L39" s="469"/>
      <c r="M39" s="106" t="s">
        <v>6</v>
      </c>
      <c r="N39" s="106" t="s">
        <v>7</v>
      </c>
      <c r="O39" s="106" t="s">
        <v>8</v>
      </c>
      <c r="P39" s="106" t="s">
        <v>9</v>
      </c>
      <c r="Q39" s="106" t="s">
        <v>10</v>
      </c>
      <c r="R39" s="106" t="s">
        <v>11</v>
      </c>
      <c r="S39" s="106" t="s">
        <v>12</v>
      </c>
      <c r="T39" s="44" t="s">
        <v>145</v>
      </c>
      <c r="U39" s="108" t="s">
        <v>20</v>
      </c>
      <c r="V39" s="106" t="s">
        <v>38</v>
      </c>
      <c r="W39" s="109" t="s">
        <v>14</v>
      </c>
      <c r="X39" s="109" t="s">
        <v>15</v>
      </c>
      <c r="Y39" s="47" t="s">
        <v>155</v>
      </c>
      <c r="Z39" s="44" t="s">
        <v>157</v>
      </c>
      <c r="AA39" s="106" t="s">
        <v>130</v>
      </c>
      <c r="AB39" s="106" t="s">
        <v>151</v>
      </c>
      <c r="AC39" s="106" t="s">
        <v>131</v>
      </c>
      <c r="AD39" s="106" t="s">
        <v>48</v>
      </c>
      <c r="AE39" s="469" t="s">
        <v>17</v>
      </c>
      <c r="AF39" s="469"/>
      <c r="AG39" s="469"/>
      <c r="AH39" s="110" t="s">
        <v>18</v>
      </c>
      <c r="AI39" s="107" t="s">
        <v>124</v>
      </c>
      <c r="AJ39" s="107" t="s">
        <v>126</v>
      </c>
      <c r="AK39" s="111" t="s">
        <v>135</v>
      </c>
    </row>
    <row r="40" spans="1:37" ht="15.75" thickBot="1">
      <c r="A40" s="53"/>
      <c r="B40" s="121" t="s">
        <v>50</v>
      </c>
      <c r="C40" s="54" t="s">
        <v>51</v>
      </c>
      <c r="D40" s="54"/>
      <c r="E40" s="53"/>
      <c r="F40" s="53"/>
      <c r="G40" s="53"/>
      <c r="H40" s="53"/>
      <c r="I40" s="53" t="s">
        <v>120</v>
      </c>
      <c r="J40" s="121" t="s">
        <v>47</v>
      </c>
      <c r="K40" s="122" t="s">
        <v>4</v>
      </c>
      <c r="L40" s="30" t="s">
        <v>5</v>
      </c>
      <c r="M40" s="53"/>
      <c r="N40" s="53"/>
      <c r="O40" s="53"/>
      <c r="P40" s="53"/>
      <c r="Q40" s="53"/>
      <c r="R40" s="53"/>
      <c r="S40" s="53"/>
      <c r="T40" s="8">
        <v>19529</v>
      </c>
      <c r="U40" s="123" t="s">
        <v>21</v>
      </c>
      <c r="V40" s="121" t="s">
        <v>39</v>
      </c>
      <c r="W40" s="53"/>
      <c r="X40" s="120">
        <v>19803</v>
      </c>
      <c r="Y40" s="34" t="s">
        <v>156</v>
      </c>
      <c r="Z40" s="34" t="s">
        <v>158</v>
      </c>
      <c r="AA40" s="120" t="s">
        <v>129</v>
      </c>
      <c r="AB40" s="120"/>
      <c r="AC40" s="121" t="s">
        <v>132</v>
      </c>
      <c r="AD40" s="121" t="s">
        <v>123</v>
      </c>
      <c r="AE40" s="124">
        <v>0.25</v>
      </c>
      <c r="AF40" s="125">
        <v>0.5</v>
      </c>
      <c r="AG40" s="126" t="s">
        <v>5</v>
      </c>
      <c r="AH40" s="63"/>
      <c r="AI40" s="54" t="s">
        <v>125</v>
      </c>
      <c r="AJ40" s="54" t="s">
        <v>127</v>
      </c>
      <c r="AK40" s="58"/>
    </row>
    <row r="41" spans="1:37">
      <c r="A41" s="12" t="s">
        <v>112</v>
      </c>
      <c r="B41" s="29" t="s">
        <v>103</v>
      </c>
      <c r="C41" s="29" t="s">
        <v>104</v>
      </c>
      <c r="D41" s="13" t="s">
        <v>66</v>
      </c>
      <c r="E41" s="13">
        <v>13</v>
      </c>
      <c r="F41" s="13" t="s">
        <v>32</v>
      </c>
      <c r="G41" s="13" t="s">
        <v>42</v>
      </c>
      <c r="H41" s="13" t="s">
        <v>118</v>
      </c>
      <c r="I41" s="13" t="s">
        <v>121</v>
      </c>
      <c r="J41" s="14">
        <v>185660</v>
      </c>
      <c r="K41" s="82">
        <v>1</v>
      </c>
      <c r="L41" s="14">
        <v>3713</v>
      </c>
      <c r="M41" s="14">
        <v>39917</v>
      </c>
      <c r="N41" s="14">
        <v>133182</v>
      </c>
      <c r="O41" s="14">
        <v>64981</v>
      </c>
      <c r="P41" s="14">
        <v>25992</v>
      </c>
      <c r="Q41" s="14">
        <v>51878</v>
      </c>
      <c r="R41" s="14">
        <v>25962</v>
      </c>
      <c r="S41" s="14">
        <v>9873</v>
      </c>
      <c r="T41" s="14">
        <v>37438</v>
      </c>
      <c r="U41" s="14">
        <v>0</v>
      </c>
      <c r="V41" s="14">
        <v>0</v>
      </c>
      <c r="W41" s="14"/>
      <c r="X41" s="14"/>
      <c r="Y41" s="14">
        <v>87795</v>
      </c>
      <c r="Z41" s="14">
        <v>58530</v>
      </c>
      <c r="AA41" s="14">
        <v>0</v>
      </c>
      <c r="AB41" s="14">
        <v>0</v>
      </c>
      <c r="AC41" s="14">
        <v>0</v>
      </c>
      <c r="AD41" s="29">
        <v>0</v>
      </c>
      <c r="AE41" s="13"/>
      <c r="AF41" s="13">
        <v>0</v>
      </c>
      <c r="AG41" s="14"/>
      <c r="AH41" s="14">
        <f>J41+L41+M41+N41+O41+P41+Q41+R41+S41+T41+U41+W41+X41+Z41+AA41+AG41+AD41+AC41+AB41+Y41</f>
        <v>724921</v>
      </c>
      <c r="AI41" s="49">
        <v>39815</v>
      </c>
      <c r="AJ41" s="49">
        <v>40908</v>
      </c>
      <c r="AK41" s="61"/>
    </row>
    <row r="42" spans="1:37">
      <c r="A42" s="17" t="s">
        <v>113</v>
      </c>
      <c r="B42" s="23" t="s">
        <v>58</v>
      </c>
      <c r="C42" s="23" t="s">
        <v>105</v>
      </c>
      <c r="D42" s="18" t="s">
        <v>106</v>
      </c>
      <c r="E42" s="18">
        <v>13</v>
      </c>
      <c r="F42" s="18" t="s">
        <v>32</v>
      </c>
      <c r="G42" s="18" t="s">
        <v>33</v>
      </c>
      <c r="H42" s="18" t="s">
        <v>118</v>
      </c>
      <c r="I42" s="18" t="s">
        <v>121</v>
      </c>
      <c r="J42" s="19">
        <v>185660</v>
      </c>
      <c r="K42" s="22">
        <v>1</v>
      </c>
      <c r="L42" s="19">
        <v>3713</v>
      </c>
      <c r="M42" s="19">
        <v>39917</v>
      </c>
      <c r="N42" s="19">
        <v>133182</v>
      </c>
      <c r="O42" s="19">
        <v>64981</v>
      </c>
      <c r="P42" s="19">
        <v>25992</v>
      </c>
      <c r="Q42" s="19">
        <v>51878</v>
      </c>
      <c r="R42" s="19">
        <v>25962</v>
      </c>
      <c r="S42" s="19">
        <v>9873</v>
      </c>
      <c r="T42" s="19">
        <v>37438</v>
      </c>
      <c r="U42" s="19">
        <v>0</v>
      </c>
      <c r="V42" s="19">
        <v>0</v>
      </c>
      <c r="W42" s="19">
        <v>0</v>
      </c>
      <c r="X42" s="19">
        <v>0</v>
      </c>
      <c r="Y42" s="19">
        <v>87795</v>
      </c>
      <c r="Z42" s="19">
        <v>58530</v>
      </c>
      <c r="AA42" s="19">
        <v>0</v>
      </c>
      <c r="AB42" s="19">
        <v>0</v>
      </c>
      <c r="AC42" s="19"/>
      <c r="AD42" s="23">
        <v>0</v>
      </c>
      <c r="AE42" s="18"/>
      <c r="AF42" s="18"/>
      <c r="AG42" s="19"/>
      <c r="AH42" s="19">
        <f t="shared" ref="AH42:AH43" si="3">J42+L42+M42+N42+O42+P42+Q42+R42+S42+T42+U42+W42+X42+Z42+AA42+AG42+AD42+AC42+AB42+Y42</f>
        <v>724921</v>
      </c>
      <c r="AI42" s="40">
        <v>39797</v>
      </c>
      <c r="AJ42" s="40">
        <v>40908</v>
      </c>
      <c r="AK42" s="60"/>
    </row>
    <row r="43" spans="1:37">
      <c r="A43" s="17" t="s">
        <v>114</v>
      </c>
      <c r="B43" s="23" t="s">
        <v>76</v>
      </c>
      <c r="C43" s="23" t="s">
        <v>83</v>
      </c>
      <c r="D43" s="18"/>
      <c r="E43" s="18">
        <v>15</v>
      </c>
      <c r="F43" s="18" t="s">
        <v>34</v>
      </c>
      <c r="G43" s="18" t="s">
        <v>43</v>
      </c>
      <c r="H43" s="18" t="s">
        <v>118</v>
      </c>
      <c r="I43" s="18" t="s">
        <v>121</v>
      </c>
      <c r="J43" s="19">
        <v>159305</v>
      </c>
      <c r="K43" s="22">
        <v>2</v>
      </c>
      <c r="L43" s="19">
        <v>6372</v>
      </c>
      <c r="M43" s="19">
        <v>34251</v>
      </c>
      <c r="N43" s="19">
        <v>80806</v>
      </c>
      <c r="O43" s="19">
        <v>55757</v>
      </c>
      <c r="P43" s="19">
        <v>22303</v>
      </c>
      <c r="Q43" s="19">
        <v>44318</v>
      </c>
      <c r="R43" s="19">
        <v>15180</v>
      </c>
      <c r="S43" s="19">
        <v>5711</v>
      </c>
      <c r="T43" s="19">
        <v>37438</v>
      </c>
      <c r="U43" s="19">
        <v>0</v>
      </c>
      <c r="V43" s="19">
        <v>0</v>
      </c>
      <c r="W43" s="19">
        <v>0</v>
      </c>
      <c r="X43" s="19">
        <v>0</v>
      </c>
      <c r="Y43" s="19">
        <v>69234</v>
      </c>
      <c r="Z43" s="19">
        <v>46156</v>
      </c>
      <c r="AA43" s="19">
        <v>0</v>
      </c>
      <c r="AB43" s="19">
        <v>0</v>
      </c>
      <c r="AC43" s="19"/>
      <c r="AD43" s="19">
        <v>0</v>
      </c>
      <c r="AE43" s="18">
        <v>62</v>
      </c>
      <c r="AF43" s="18">
        <v>9</v>
      </c>
      <c r="AG43" s="19">
        <v>115001</v>
      </c>
      <c r="AH43" s="19">
        <f t="shared" si="3"/>
        <v>691832</v>
      </c>
      <c r="AI43" s="40">
        <v>37987</v>
      </c>
      <c r="AJ43" s="40">
        <v>40908</v>
      </c>
      <c r="AK43" s="60"/>
    </row>
    <row r="44" spans="1:37" ht="15.75" thickBot="1">
      <c r="A44" s="24" t="s">
        <v>115</v>
      </c>
      <c r="B44" s="25" t="s">
        <v>107</v>
      </c>
      <c r="C44" s="25" t="s">
        <v>108</v>
      </c>
      <c r="D44" s="28"/>
      <c r="E44" s="28">
        <v>15</v>
      </c>
      <c r="F44" s="28" t="s">
        <v>44</v>
      </c>
      <c r="G44" s="28" t="s">
        <v>45</v>
      </c>
      <c r="H44" s="28" t="s">
        <v>118</v>
      </c>
      <c r="I44" s="28" t="s">
        <v>121</v>
      </c>
      <c r="J44" s="26">
        <v>159305</v>
      </c>
      <c r="K44" s="77">
        <v>2</v>
      </c>
      <c r="L44" s="26">
        <v>6372</v>
      </c>
      <c r="M44" s="26">
        <v>34251</v>
      </c>
      <c r="N44" s="26">
        <v>80806</v>
      </c>
      <c r="O44" s="26">
        <v>55757</v>
      </c>
      <c r="P44" s="26">
        <v>22303</v>
      </c>
      <c r="Q44" s="26">
        <v>44318</v>
      </c>
      <c r="R44" s="26">
        <v>15180</v>
      </c>
      <c r="S44" s="26">
        <v>5711</v>
      </c>
      <c r="T44" s="26">
        <v>37438</v>
      </c>
      <c r="U44" s="26">
        <v>0</v>
      </c>
      <c r="V44" s="26">
        <v>6400</v>
      </c>
      <c r="W44" s="26">
        <v>0</v>
      </c>
      <c r="X44" s="26">
        <v>0</v>
      </c>
      <c r="Y44" s="26">
        <v>69234</v>
      </c>
      <c r="Z44" s="26">
        <v>46156</v>
      </c>
      <c r="AA44" s="26">
        <v>0</v>
      </c>
      <c r="AB44" s="26">
        <v>0</v>
      </c>
      <c r="AC44" s="26"/>
      <c r="AD44" s="25">
        <v>0</v>
      </c>
      <c r="AE44" s="28"/>
      <c r="AF44" s="28"/>
      <c r="AG44" s="26"/>
      <c r="AH44" s="26">
        <v>583231</v>
      </c>
      <c r="AI44" s="79">
        <v>38718</v>
      </c>
      <c r="AJ44" s="79">
        <v>40908</v>
      </c>
      <c r="AK44" s="36"/>
    </row>
  </sheetData>
  <mergeCells count="9">
    <mergeCell ref="A38:AK38"/>
    <mergeCell ref="K39:L39"/>
    <mergeCell ref="AE39:AG39"/>
    <mergeCell ref="A4:AJ4"/>
    <mergeCell ref="K5:L5"/>
    <mergeCell ref="AE5:AG5"/>
    <mergeCell ref="A27:AJ27"/>
    <mergeCell ref="K28:L28"/>
    <mergeCell ref="AE28:AG28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3:AL39"/>
  <sheetViews>
    <sheetView workbookViewId="0">
      <selection activeCell="A3" sqref="A3:AL40"/>
    </sheetView>
  </sheetViews>
  <sheetFormatPr baseColWidth="10" defaultRowHeight="15"/>
  <cols>
    <col min="5" max="5" width="14.85546875" customWidth="1"/>
  </cols>
  <sheetData>
    <row r="3" spans="1:38" ht="15.75" thickBot="1">
      <c r="A3" s="464" t="s">
        <v>161</v>
      </c>
      <c r="B3" s="464"/>
      <c r="C3" s="464"/>
      <c r="D3" s="464"/>
      <c r="E3" s="464"/>
      <c r="F3" s="464"/>
      <c r="G3" s="464"/>
      <c r="H3" s="464"/>
      <c r="I3" s="464"/>
      <c r="J3" s="464"/>
      <c r="K3" s="464"/>
      <c r="L3" s="464"/>
      <c r="M3" s="464"/>
      <c r="N3" s="464"/>
      <c r="O3" s="464"/>
      <c r="P3" s="464"/>
      <c r="Q3" s="464"/>
      <c r="R3" s="464"/>
      <c r="S3" s="464"/>
      <c r="T3" s="464"/>
      <c r="U3" s="464"/>
      <c r="V3" s="464"/>
      <c r="W3" s="464"/>
      <c r="X3" s="464"/>
      <c r="Y3" s="464"/>
      <c r="Z3" s="464"/>
      <c r="AA3" s="464"/>
      <c r="AB3" s="464"/>
      <c r="AC3" s="464"/>
      <c r="AD3" s="464"/>
      <c r="AE3" s="464"/>
      <c r="AF3" s="464"/>
      <c r="AG3" s="464"/>
      <c r="AH3" s="464"/>
      <c r="AI3" s="464"/>
      <c r="AJ3" s="464"/>
      <c r="AK3" s="464"/>
    </row>
    <row r="4" spans="1:38">
      <c r="A4" s="41" t="s">
        <v>0</v>
      </c>
      <c r="B4" s="127" t="s">
        <v>49</v>
      </c>
      <c r="C4" s="43" t="s">
        <v>49</v>
      </c>
      <c r="D4" s="43" t="s">
        <v>163</v>
      </c>
      <c r="E4" s="43" t="s">
        <v>52</v>
      </c>
      <c r="F4" s="44" t="s">
        <v>1</v>
      </c>
      <c r="G4" s="44" t="s">
        <v>2</v>
      </c>
      <c r="H4" s="127" t="s">
        <v>116</v>
      </c>
      <c r="I4" s="32" t="s">
        <v>117</v>
      </c>
      <c r="J4" s="32" t="s">
        <v>119</v>
      </c>
      <c r="K4" s="128" t="s">
        <v>46</v>
      </c>
      <c r="L4" s="461" t="s">
        <v>3</v>
      </c>
      <c r="M4" s="462"/>
      <c r="N4" s="44" t="s">
        <v>6</v>
      </c>
      <c r="O4" s="44" t="s">
        <v>7</v>
      </c>
      <c r="P4" s="44" t="s">
        <v>8</v>
      </c>
      <c r="Q4" s="44" t="s">
        <v>9</v>
      </c>
      <c r="R4" s="44" t="s">
        <v>10</v>
      </c>
      <c r="S4" s="127" t="s">
        <v>11</v>
      </c>
      <c r="T4" s="41" t="s">
        <v>12</v>
      </c>
      <c r="U4" s="44" t="s">
        <v>144</v>
      </c>
      <c r="V4" s="46" t="s">
        <v>20</v>
      </c>
      <c r="W4" s="44" t="s">
        <v>38</v>
      </c>
      <c r="X4" s="47" t="s">
        <v>14</v>
      </c>
      <c r="Y4" s="47" t="s">
        <v>15</v>
      </c>
      <c r="Z4" s="47" t="s">
        <v>155</v>
      </c>
      <c r="AA4" s="44" t="s">
        <v>157</v>
      </c>
      <c r="AB4" s="44" t="s">
        <v>130</v>
      </c>
      <c r="AC4" s="44" t="s">
        <v>151</v>
      </c>
      <c r="AD4" s="44" t="s">
        <v>131</v>
      </c>
      <c r="AE4" s="44" t="s">
        <v>48</v>
      </c>
      <c r="AF4" s="461" t="s">
        <v>17</v>
      </c>
      <c r="AG4" s="463"/>
      <c r="AH4" s="463"/>
      <c r="AI4" s="56" t="s">
        <v>18</v>
      </c>
      <c r="AJ4" s="37" t="s">
        <v>124</v>
      </c>
      <c r="AK4" s="39" t="s">
        <v>126</v>
      </c>
      <c r="AL4" s="57" t="s">
        <v>135</v>
      </c>
    </row>
    <row r="5" spans="1:38" ht="15.75" thickBot="1">
      <c r="A5" s="51"/>
      <c r="B5" s="30" t="s">
        <v>50</v>
      </c>
      <c r="C5" s="52" t="s">
        <v>51</v>
      </c>
      <c r="D5" s="52" t="s">
        <v>164</v>
      </c>
      <c r="E5" s="52"/>
      <c r="F5" s="8"/>
      <c r="G5" s="8"/>
      <c r="H5" s="31"/>
      <c r="I5" s="53"/>
      <c r="J5" s="53" t="s">
        <v>120</v>
      </c>
      <c r="K5" s="33" t="s">
        <v>47</v>
      </c>
      <c r="L5" s="3" t="s">
        <v>4</v>
      </c>
      <c r="M5" s="3" t="s">
        <v>5</v>
      </c>
      <c r="N5" s="8"/>
      <c r="O5" s="8"/>
      <c r="P5" s="8"/>
      <c r="Q5" s="8"/>
      <c r="R5" s="8"/>
      <c r="S5" s="31"/>
      <c r="T5" s="51"/>
      <c r="U5" s="8"/>
      <c r="V5" s="9" t="s">
        <v>21</v>
      </c>
      <c r="W5" s="10" t="s">
        <v>39</v>
      </c>
      <c r="X5" s="8"/>
      <c r="Y5" s="34">
        <v>19803</v>
      </c>
      <c r="Z5" s="34" t="s">
        <v>156</v>
      </c>
      <c r="AA5" s="34" t="s">
        <v>158</v>
      </c>
      <c r="AB5" s="34" t="s">
        <v>129</v>
      </c>
      <c r="AC5" s="34"/>
      <c r="AD5" s="10" t="s">
        <v>132</v>
      </c>
      <c r="AE5" s="10" t="s">
        <v>123</v>
      </c>
      <c r="AF5" s="11">
        <v>0.25</v>
      </c>
      <c r="AG5" s="11">
        <v>0.5</v>
      </c>
      <c r="AH5" s="62" t="s">
        <v>5</v>
      </c>
      <c r="AI5" s="63"/>
      <c r="AJ5" s="54" t="s">
        <v>125</v>
      </c>
      <c r="AK5" s="55" t="s">
        <v>127</v>
      </c>
      <c r="AL5" s="58"/>
    </row>
    <row r="6" spans="1:38">
      <c r="A6" s="12" t="s">
        <v>55</v>
      </c>
      <c r="B6" s="29" t="s">
        <v>53</v>
      </c>
      <c r="C6" s="29" t="s">
        <v>54</v>
      </c>
      <c r="D6" s="13" t="s">
        <v>165</v>
      </c>
      <c r="E6" s="13" t="s">
        <v>56</v>
      </c>
      <c r="F6" s="13">
        <v>6</v>
      </c>
      <c r="G6" s="13" t="s">
        <v>22</v>
      </c>
      <c r="H6" s="13" t="s">
        <v>22</v>
      </c>
      <c r="I6" s="13" t="s">
        <v>118</v>
      </c>
      <c r="J6" s="13" t="s">
        <v>121</v>
      </c>
      <c r="K6" s="14">
        <v>347820</v>
      </c>
      <c r="L6" s="15">
        <v>12</v>
      </c>
      <c r="M6" s="14">
        <v>83477</v>
      </c>
      <c r="N6" s="14">
        <v>74781</v>
      </c>
      <c r="O6" s="14">
        <v>959533</v>
      </c>
      <c r="P6" s="14">
        <v>121737</v>
      </c>
      <c r="Q6" s="14">
        <v>48695</v>
      </c>
      <c r="R6" s="14">
        <v>14366</v>
      </c>
      <c r="S6" s="14">
        <v>186146</v>
      </c>
      <c r="T6" s="14">
        <v>70936</v>
      </c>
      <c r="U6" s="14">
        <v>0</v>
      </c>
      <c r="V6" s="14">
        <v>0</v>
      </c>
      <c r="W6" s="14"/>
      <c r="X6" s="14">
        <v>0</v>
      </c>
      <c r="Y6" s="14">
        <v>0</v>
      </c>
      <c r="Z6" s="14">
        <v>0</v>
      </c>
      <c r="AA6" s="14">
        <v>0</v>
      </c>
      <c r="AB6" s="14"/>
      <c r="AC6" s="14"/>
      <c r="AD6" s="14"/>
      <c r="AE6" s="14">
        <v>1307353</v>
      </c>
      <c r="AF6" s="16">
        <v>0</v>
      </c>
      <c r="AG6" s="16">
        <v>0</v>
      </c>
      <c r="AH6" s="14">
        <v>0</v>
      </c>
      <c r="AI6" s="14">
        <f t="shared" ref="AI6:AI14" si="0">K6+M6+N6+O6+P6+Q6+R6+S6+T6+U6+V6+X6+Y6+AA6+AB6+AH6+AE6+AC6+Z6</f>
        <v>3214844</v>
      </c>
      <c r="AJ6" s="49">
        <v>39788</v>
      </c>
      <c r="AK6" s="39" t="s">
        <v>136</v>
      </c>
      <c r="AL6" s="61"/>
    </row>
    <row r="7" spans="1:38">
      <c r="A7" s="17" t="s">
        <v>60</v>
      </c>
      <c r="B7" s="23" t="s">
        <v>57</v>
      </c>
      <c r="C7" s="23" t="s">
        <v>58</v>
      </c>
      <c r="D7" s="18" t="s">
        <v>166</v>
      </c>
      <c r="E7" s="18" t="s">
        <v>59</v>
      </c>
      <c r="F7" s="18">
        <v>8</v>
      </c>
      <c r="G7" s="18" t="s">
        <v>23</v>
      </c>
      <c r="H7" s="18" t="s">
        <v>24</v>
      </c>
      <c r="I7" s="18" t="s">
        <v>118</v>
      </c>
      <c r="J7" s="18" t="s">
        <v>121</v>
      </c>
      <c r="K7" s="19">
        <v>276817</v>
      </c>
      <c r="L7" s="20">
        <v>4</v>
      </c>
      <c r="M7" s="19">
        <v>22145</v>
      </c>
      <c r="N7" s="19">
        <v>59516</v>
      </c>
      <c r="O7" s="19">
        <v>552487</v>
      </c>
      <c r="P7" s="19">
        <v>96886</v>
      </c>
      <c r="Q7" s="19">
        <v>38754</v>
      </c>
      <c r="R7" s="19">
        <v>14366</v>
      </c>
      <c r="S7" s="19">
        <v>97907</v>
      </c>
      <c r="T7" s="19">
        <v>40365</v>
      </c>
      <c r="U7" s="19">
        <v>22660</v>
      </c>
      <c r="V7" s="19">
        <v>0</v>
      </c>
      <c r="W7" s="19"/>
      <c r="X7" s="19">
        <v>248791</v>
      </c>
      <c r="Y7" s="19">
        <v>165861</v>
      </c>
      <c r="Z7" s="19"/>
      <c r="AA7" s="19">
        <v>0</v>
      </c>
      <c r="AB7" s="19"/>
      <c r="AC7" s="19"/>
      <c r="AD7" s="19">
        <v>0</v>
      </c>
      <c r="AE7" s="19">
        <v>0</v>
      </c>
      <c r="AF7" s="21">
        <v>0</v>
      </c>
      <c r="AG7" s="21">
        <v>0</v>
      </c>
      <c r="AH7" s="19">
        <v>0</v>
      </c>
      <c r="AI7" s="19">
        <f t="shared" si="0"/>
        <v>1636555</v>
      </c>
      <c r="AJ7" s="40">
        <v>37622</v>
      </c>
      <c r="AK7" s="55" t="s">
        <v>136</v>
      </c>
      <c r="AL7" s="60"/>
    </row>
    <row r="8" spans="1:38">
      <c r="A8" s="17" t="s">
        <v>67</v>
      </c>
      <c r="B8" s="23" t="s">
        <v>64</v>
      </c>
      <c r="C8" s="23" t="s">
        <v>65</v>
      </c>
      <c r="D8" s="18" t="s">
        <v>167</v>
      </c>
      <c r="E8" s="18" t="s">
        <v>66</v>
      </c>
      <c r="F8" s="18">
        <v>10</v>
      </c>
      <c r="G8" s="18" t="s">
        <v>23</v>
      </c>
      <c r="H8" s="18" t="s">
        <v>26</v>
      </c>
      <c r="I8" s="18" t="s">
        <v>118</v>
      </c>
      <c r="J8" s="18" t="s">
        <v>121</v>
      </c>
      <c r="K8" s="19">
        <v>226068</v>
      </c>
      <c r="L8" s="20">
        <v>4</v>
      </c>
      <c r="M8" s="19">
        <v>18085</v>
      </c>
      <c r="N8" s="19">
        <v>48605</v>
      </c>
      <c r="O8" s="19">
        <v>310193</v>
      </c>
      <c r="P8" s="19">
        <v>79124</v>
      </c>
      <c r="Q8" s="19">
        <v>31650</v>
      </c>
      <c r="R8" s="19">
        <v>13887</v>
      </c>
      <c r="S8" s="19">
        <v>53926</v>
      </c>
      <c r="T8" s="19">
        <v>22245</v>
      </c>
      <c r="U8" s="19">
        <v>21905</v>
      </c>
      <c r="V8" s="19">
        <v>0</v>
      </c>
      <c r="W8" s="19"/>
      <c r="X8" s="19">
        <v>0</v>
      </c>
      <c r="Y8" s="19">
        <v>0</v>
      </c>
      <c r="Z8" s="19"/>
      <c r="AA8" s="19"/>
      <c r="AB8" s="19"/>
      <c r="AC8" s="19"/>
      <c r="AD8" s="19"/>
      <c r="AE8" s="19">
        <v>0</v>
      </c>
      <c r="AF8" s="21">
        <v>24</v>
      </c>
      <c r="AG8" s="21">
        <v>0</v>
      </c>
      <c r="AH8" s="19">
        <v>87592</v>
      </c>
      <c r="AI8" s="19">
        <f t="shared" si="0"/>
        <v>913280</v>
      </c>
      <c r="AJ8" s="40">
        <v>37622</v>
      </c>
      <c r="AK8" s="55" t="s">
        <v>136</v>
      </c>
      <c r="AL8" s="60"/>
    </row>
    <row r="9" spans="1:38">
      <c r="A9" s="17" t="s">
        <v>70</v>
      </c>
      <c r="B9" s="23" t="s">
        <v>68</v>
      </c>
      <c r="C9" s="23" t="s">
        <v>69</v>
      </c>
      <c r="D9" s="18" t="s">
        <v>168</v>
      </c>
      <c r="E9" s="18" t="s">
        <v>56</v>
      </c>
      <c r="F9" s="18">
        <v>10</v>
      </c>
      <c r="G9" s="18" t="s">
        <v>23</v>
      </c>
      <c r="H9" s="18" t="s">
        <v>27</v>
      </c>
      <c r="I9" s="18" t="s">
        <v>118</v>
      </c>
      <c r="J9" s="18" t="s">
        <v>121</v>
      </c>
      <c r="K9" s="19">
        <v>233863</v>
      </c>
      <c r="L9" s="20">
        <v>0</v>
      </c>
      <c r="M9" s="19">
        <v>0</v>
      </c>
      <c r="N9" s="19">
        <v>50281</v>
      </c>
      <c r="O9" s="19">
        <v>320889</v>
      </c>
      <c r="P9" s="19">
        <v>81852</v>
      </c>
      <c r="Q9" s="19">
        <v>32741</v>
      </c>
      <c r="R9" s="19">
        <v>14366</v>
      </c>
      <c r="S9" s="19">
        <v>55785</v>
      </c>
      <c r="T9" s="19">
        <v>23012</v>
      </c>
      <c r="U9" s="19">
        <v>22660</v>
      </c>
      <c r="V9" s="19">
        <v>0</v>
      </c>
      <c r="W9" s="19"/>
      <c r="X9" s="19">
        <v>0</v>
      </c>
      <c r="Y9" s="19">
        <v>0</v>
      </c>
      <c r="Z9" s="19"/>
      <c r="AA9" s="19">
        <v>0</v>
      </c>
      <c r="AB9" s="19"/>
      <c r="AC9" s="19"/>
      <c r="AD9" s="19"/>
      <c r="AE9" s="19">
        <v>0</v>
      </c>
      <c r="AF9" s="21">
        <v>34</v>
      </c>
      <c r="AG9" s="21">
        <v>1</v>
      </c>
      <c r="AH9" s="19">
        <v>156936</v>
      </c>
      <c r="AI9" s="19">
        <f t="shared" si="0"/>
        <v>992385</v>
      </c>
      <c r="AJ9" s="40">
        <v>40560</v>
      </c>
      <c r="AK9" s="55" t="s">
        <v>136</v>
      </c>
      <c r="AL9" s="60"/>
    </row>
    <row r="10" spans="1:38">
      <c r="A10" s="17" t="s">
        <v>74</v>
      </c>
      <c r="B10" s="23" t="s">
        <v>71</v>
      </c>
      <c r="C10" s="23" t="s">
        <v>72</v>
      </c>
      <c r="D10" s="18" t="s">
        <v>169</v>
      </c>
      <c r="E10" s="18" t="s">
        <v>73</v>
      </c>
      <c r="F10" s="18">
        <v>10</v>
      </c>
      <c r="G10" s="18" t="s">
        <v>23</v>
      </c>
      <c r="H10" s="18" t="s">
        <v>28</v>
      </c>
      <c r="I10" s="18" t="s">
        <v>118</v>
      </c>
      <c r="J10" s="18" t="s">
        <v>121</v>
      </c>
      <c r="K10" s="19">
        <v>233863</v>
      </c>
      <c r="L10" s="20">
        <v>8</v>
      </c>
      <c r="M10" s="19">
        <v>37418</v>
      </c>
      <c r="N10" s="19">
        <v>50281</v>
      </c>
      <c r="O10" s="19">
        <v>320889</v>
      </c>
      <c r="P10" s="19">
        <v>81852</v>
      </c>
      <c r="Q10" s="19">
        <v>32741</v>
      </c>
      <c r="R10" s="19">
        <v>14366</v>
      </c>
      <c r="S10" s="19">
        <v>55785</v>
      </c>
      <c r="T10" s="19">
        <v>23012</v>
      </c>
      <c r="U10" s="19">
        <v>22660</v>
      </c>
      <c r="V10" s="19">
        <v>0</v>
      </c>
      <c r="W10" s="19"/>
      <c r="X10" s="19">
        <v>0</v>
      </c>
      <c r="Y10" s="19"/>
      <c r="Z10" s="19"/>
      <c r="AA10" s="19"/>
      <c r="AB10" s="19"/>
      <c r="AC10" s="19"/>
      <c r="AD10" s="19">
        <v>0</v>
      </c>
      <c r="AE10" s="19">
        <v>0</v>
      </c>
      <c r="AF10" s="21">
        <v>38</v>
      </c>
      <c r="AG10" s="21">
        <v>0</v>
      </c>
      <c r="AH10" s="19">
        <v>138688</v>
      </c>
      <c r="AI10" s="19">
        <f t="shared" si="0"/>
        <v>1011555</v>
      </c>
      <c r="AJ10" s="40">
        <v>34700</v>
      </c>
      <c r="AK10" s="55" t="s">
        <v>136</v>
      </c>
      <c r="AL10" s="60"/>
    </row>
    <row r="11" spans="1:38">
      <c r="A11" s="17" t="s">
        <v>77</v>
      </c>
      <c r="B11" s="23" t="s">
        <v>75</v>
      </c>
      <c r="C11" s="23" t="s">
        <v>76</v>
      </c>
      <c r="D11" s="18" t="s">
        <v>170</v>
      </c>
      <c r="E11" s="18" t="s">
        <v>66</v>
      </c>
      <c r="F11" s="18">
        <v>11</v>
      </c>
      <c r="G11" s="18" t="s">
        <v>29</v>
      </c>
      <c r="H11" s="18" t="s">
        <v>30</v>
      </c>
      <c r="I11" s="18" t="s">
        <v>118</v>
      </c>
      <c r="J11" s="18" t="s">
        <v>121</v>
      </c>
      <c r="K11" s="19">
        <v>216491</v>
      </c>
      <c r="L11" s="20">
        <v>4</v>
      </c>
      <c r="M11" s="19">
        <v>17319</v>
      </c>
      <c r="N11" s="19">
        <v>46546</v>
      </c>
      <c r="O11" s="19">
        <v>242468</v>
      </c>
      <c r="P11" s="19">
        <v>75772</v>
      </c>
      <c r="Q11" s="19">
        <v>30309</v>
      </c>
      <c r="R11" s="19">
        <v>14366</v>
      </c>
      <c r="S11" s="19">
        <v>41579</v>
      </c>
      <c r="T11" s="19">
        <v>17129</v>
      </c>
      <c r="U11" s="19">
        <v>22660</v>
      </c>
      <c r="V11" s="19">
        <v>0</v>
      </c>
      <c r="W11" s="19"/>
      <c r="X11" s="19">
        <v>0</v>
      </c>
      <c r="Y11" s="19">
        <v>0</v>
      </c>
      <c r="Z11" s="19">
        <v>0</v>
      </c>
      <c r="AA11" s="19">
        <v>0</v>
      </c>
      <c r="AB11" s="19"/>
      <c r="AC11" s="19"/>
      <c r="AD11" s="19"/>
      <c r="AE11" s="19">
        <v>0</v>
      </c>
      <c r="AF11" s="21">
        <v>19</v>
      </c>
      <c r="AG11" s="21">
        <v>0</v>
      </c>
      <c r="AH11" s="19">
        <v>57370</v>
      </c>
      <c r="AI11" s="19">
        <f t="shared" si="0"/>
        <v>782009</v>
      </c>
      <c r="AJ11" s="40">
        <v>37641</v>
      </c>
      <c r="AK11" s="55" t="s">
        <v>136</v>
      </c>
      <c r="AL11" s="60"/>
    </row>
    <row r="12" spans="1:38">
      <c r="A12" s="17" t="s">
        <v>81</v>
      </c>
      <c r="B12" s="23" t="s">
        <v>78</v>
      </c>
      <c r="C12" s="23" t="s">
        <v>79</v>
      </c>
      <c r="D12" s="18" t="s">
        <v>171</v>
      </c>
      <c r="E12" s="18" t="s">
        <v>80</v>
      </c>
      <c r="F12" s="18">
        <v>11</v>
      </c>
      <c r="G12" s="18" t="s">
        <v>29</v>
      </c>
      <c r="H12" s="18" t="s">
        <v>31</v>
      </c>
      <c r="I12" s="18" t="s">
        <v>118</v>
      </c>
      <c r="J12" s="18" t="s">
        <v>121</v>
      </c>
      <c r="K12" s="19">
        <v>216491</v>
      </c>
      <c r="L12" s="20">
        <v>15</v>
      </c>
      <c r="M12" s="19">
        <v>64947</v>
      </c>
      <c r="N12" s="19">
        <v>46546</v>
      </c>
      <c r="O12" s="19">
        <v>242468</v>
      </c>
      <c r="P12" s="19">
        <v>75772</v>
      </c>
      <c r="Q12" s="19">
        <v>30309</v>
      </c>
      <c r="R12" s="19">
        <v>14366</v>
      </c>
      <c r="S12" s="19">
        <v>41579</v>
      </c>
      <c r="T12" s="19">
        <v>17129</v>
      </c>
      <c r="U12" s="19">
        <v>22660</v>
      </c>
      <c r="V12" s="19">
        <v>12971</v>
      </c>
      <c r="W12" s="19"/>
      <c r="X12" s="19">
        <v>0</v>
      </c>
      <c r="Y12" s="19">
        <v>0</v>
      </c>
      <c r="Z12" s="19">
        <v>0</v>
      </c>
      <c r="AA12" s="19">
        <v>0</v>
      </c>
      <c r="AB12" s="19"/>
      <c r="AC12" s="19"/>
      <c r="AD12" s="19">
        <v>0</v>
      </c>
      <c r="AE12" s="19">
        <v>0</v>
      </c>
      <c r="AF12" s="21">
        <v>40</v>
      </c>
      <c r="AG12" s="21">
        <v>5</v>
      </c>
      <c r="AH12" s="19">
        <v>138896</v>
      </c>
      <c r="AI12" s="19">
        <f t="shared" si="0"/>
        <v>924134</v>
      </c>
      <c r="AJ12" s="40">
        <v>29587</v>
      </c>
      <c r="AK12" s="55" t="s">
        <v>136</v>
      </c>
      <c r="AL12" s="60"/>
    </row>
    <row r="13" spans="1:38">
      <c r="A13" s="17" t="s">
        <v>84</v>
      </c>
      <c r="B13" s="23" t="s">
        <v>82</v>
      </c>
      <c r="C13" s="23" t="s">
        <v>83</v>
      </c>
      <c r="D13" s="18" t="s">
        <v>172</v>
      </c>
      <c r="E13" s="18" t="s">
        <v>122</v>
      </c>
      <c r="F13" s="18">
        <v>13</v>
      </c>
      <c r="G13" s="18" t="s">
        <v>32</v>
      </c>
      <c r="H13" s="18" t="s">
        <v>33</v>
      </c>
      <c r="I13" s="18" t="s">
        <v>118</v>
      </c>
      <c r="J13" s="18" t="s">
        <v>121</v>
      </c>
      <c r="K13" s="19">
        <v>185660</v>
      </c>
      <c r="L13" s="20">
        <v>13</v>
      </c>
      <c r="M13" s="19">
        <v>48272</v>
      </c>
      <c r="N13" s="19">
        <v>39917</v>
      </c>
      <c r="O13" s="19">
        <v>133182</v>
      </c>
      <c r="P13" s="19">
        <v>64981</v>
      </c>
      <c r="Q13" s="19">
        <v>25992</v>
      </c>
      <c r="R13" s="19">
        <v>51878</v>
      </c>
      <c r="S13" s="19">
        <v>25962</v>
      </c>
      <c r="T13" s="19">
        <v>9873</v>
      </c>
      <c r="U13" s="19">
        <v>37438</v>
      </c>
      <c r="V13" s="19">
        <v>0</v>
      </c>
      <c r="W13" s="19"/>
      <c r="X13" s="19">
        <v>0</v>
      </c>
      <c r="Y13" s="19">
        <v>0</v>
      </c>
      <c r="Z13" s="19">
        <v>0</v>
      </c>
      <c r="AA13" s="19">
        <v>0</v>
      </c>
      <c r="AB13" s="19"/>
      <c r="AC13" s="19"/>
      <c r="AD13" s="19"/>
      <c r="AE13" s="19">
        <v>0</v>
      </c>
      <c r="AF13" s="21">
        <v>0</v>
      </c>
      <c r="AG13" s="21">
        <v>0</v>
      </c>
      <c r="AH13" s="19">
        <v>0</v>
      </c>
      <c r="AI13" s="19">
        <f t="shared" si="0"/>
        <v>623155</v>
      </c>
      <c r="AJ13" s="40">
        <v>30682</v>
      </c>
      <c r="AK13" s="55" t="s">
        <v>136</v>
      </c>
      <c r="AL13" s="60"/>
    </row>
    <row r="14" spans="1:38">
      <c r="A14" s="17" t="s">
        <v>87</v>
      </c>
      <c r="B14" s="23" t="s">
        <v>85</v>
      </c>
      <c r="C14" s="23" t="s">
        <v>86</v>
      </c>
      <c r="D14" s="18" t="s">
        <v>173</v>
      </c>
      <c r="E14" s="18" t="s">
        <v>34</v>
      </c>
      <c r="F14" s="18">
        <v>14</v>
      </c>
      <c r="G14" s="18" t="s">
        <v>34</v>
      </c>
      <c r="H14" s="18" t="s">
        <v>35</v>
      </c>
      <c r="I14" s="18" t="s">
        <v>118</v>
      </c>
      <c r="J14" s="18" t="s">
        <v>121</v>
      </c>
      <c r="K14" s="19">
        <v>171931</v>
      </c>
      <c r="L14" s="20">
        <v>15</v>
      </c>
      <c r="M14" s="19">
        <v>51579</v>
      </c>
      <c r="N14" s="19">
        <v>36965</v>
      </c>
      <c r="O14" s="19">
        <v>100603</v>
      </c>
      <c r="P14" s="19">
        <v>60176</v>
      </c>
      <c r="Q14" s="19">
        <v>24070</v>
      </c>
      <c r="R14" s="19">
        <v>51464</v>
      </c>
      <c r="S14" s="19">
        <v>19574</v>
      </c>
      <c r="T14" s="19">
        <v>7301</v>
      </c>
      <c r="U14" s="19">
        <v>37438</v>
      </c>
      <c r="V14" s="19">
        <v>0</v>
      </c>
      <c r="W14" s="19"/>
      <c r="X14" s="19">
        <v>0</v>
      </c>
      <c r="Y14" s="19">
        <v>0</v>
      </c>
      <c r="Z14" s="19">
        <v>0</v>
      </c>
      <c r="AA14" s="19">
        <v>0</v>
      </c>
      <c r="AB14" s="19"/>
      <c r="AC14" s="19"/>
      <c r="AD14" s="19">
        <v>0</v>
      </c>
      <c r="AE14" s="19">
        <v>0</v>
      </c>
      <c r="AF14" s="21">
        <v>0</v>
      </c>
      <c r="AG14" s="21">
        <v>0</v>
      </c>
      <c r="AH14" s="19">
        <v>0</v>
      </c>
      <c r="AI14" s="19">
        <f t="shared" si="0"/>
        <v>561101</v>
      </c>
      <c r="AJ14" s="40">
        <v>29221</v>
      </c>
      <c r="AK14" s="55" t="s">
        <v>136</v>
      </c>
      <c r="AL14" s="60"/>
    </row>
    <row r="15" spans="1:38">
      <c r="A15" s="17" t="s">
        <v>90</v>
      </c>
      <c r="B15" s="23" t="s">
        <v>88</v>
      </c>
      <c r="C15" s="23" t="s">
        <v>89</v>
      </c>
      <c r="D15" s="18" t="s">
        <v>174</v>
      </c>
      <c r="E15" s="18" t="s">
        <v>80</v>
      </c>
      <c r="F15" s="18">
        <v>15</v>
      </c>
      <c r="G15" s="18" t="s">
        <v>34</v>
      </c>
      <c r="H15" s="18" t="s">
        <v>36</v>
      </c>
      <c r="I15" s="18" t="s">
        <v>118</v>
      </c>
      <c r="J15" s="18" t="s">
        <v>121</v>
      </c>
      <c r="K15" s="19">
        <v>159305</v>
      </c>
      <c r="L15" s="20">
        <v>11</v>
      </c>
      <c r="M15" s="19">
        <v>35047</v>
      </c>
      <c r="N15" s="19">
        <v>34251</v>
      </c>
      <c r="O15" s="19">
        <v>80806</v>
      </c>
      <c r="P15" s="19">
        <v>55757</v>
      </c>
      <c r="Q15" s="19">
        <v>22303</v>
      </c>
      <c r="R15" s="19">
        <v>44318</v>
      </c>
      <c r="S15" s="19">
        <v>15180</v>
      </c>
      <c r="T15" s="19">
        <v>5711</v>
      </c>
      <c r="U15" s="19">
        <v>37438</v>
      </c>
      <c r="V15" s="19">
        <v>10088</v>
      </c>
      <c r="W15" s="19">
        <v>1600</v>
      </c>
      <c r="X15" s="19">
        <v>0</v>
      </c>
      <c r="Y15" s="19">
        <v>0</v>
      </c>
      <c r="Z15" s="19">
        <v>0</v>
      </c>
      <c r="AA15" s="19">
        <v>0</v>
      </c>
      <c r="AB15" s="19"/>
      <c r="AC15" s="19"/>
      <c r="AD15" s="19">
        <v>0</v>
      </c>
      <c r="AE15" s="19">
        <v>0</v>
      </c>
      <c r="AF15" s="21">
        <v>24</v>
      </c>
      <c r="AG15" s="21">
        <v>0</v>
      </c>
      <c r="AH15" s="19">
        <v>37912</v>
      </c>
      <c r="AI15" s="19">
        <f>K15+M15+N15+O15+P15+Q15+R15+S15+T15+U15+V15+X15+Y15+AA15+AB15+AH15+AE15+AC15+Z15+W15</f>
        <v>539716</v>
      </c>
      <c r="AJ15" s="40">
        <v>32082</v>
      </c>
      <c r="AK15" s="55" t="s">
        <v>136</v>
      </c>
      <c r="AL15" s="60"/>
    </row>
    <row r="16" spans="1:38">
      <c r="A16" s="17" t="s">
        <v>109</v>
      </c>
      <c r="B16" s="23" t="s">
        <v>78</v>
      </c>
      <c r="C16" s="23" t="s">
        <v>79</v>
      </c>
      <c r="D16" s="18" t="s">
        <v>175</v>
      </c>
      <c r="E16" s="18" t="s">
        <v>122</v>
      </c>
      <c r="F16" s="18">
        <v>16</v>
      </c>
      <c r="G16" s="18" t="s">
        <v>34</v>
      </c>
      <c r="H16" s="18" t="s">
        <v>37</v>
      </c>
      <c r="I16" s="18" t="s">
        <v>118</v>
      </c>
      <c r="J16" s="18" t="s">
        <v>121</v>
      </c>
      <c r="K16" s="19">
        <v>146855</v>
      </c>
      <c r="L16" s="22">
        <v>9</v>
      </c>
      <c r="M16" s="19">
        <v>26434</v>
      </c>
      <c r="N16" s="19">
        <v>31574</v>
      </c>
      <c r="O16" s="19">
        <v>79362</v>
      </c>
      <c r="P16" s="19">
        <v>51399</v>
      </c>
      <c r="Q16" s="19">
        <v>20560</v>
      </c>
      <c r="R16" s="19">
        <v>46693</v>
      </c>
      <c r="S16" s="19">
        <v>14787</v>
      </c>
      <c r="T16" s="19">
        <v>5548</v>
      </c>
      <c r="U16" s="19">
        <v>37438</v>
      </c>
      <c r="V16" s="19">
        <v>0</v>
      </c>
      <c r="W16" s="19">
        <v>1600</v>
      </c>
      <c r="X16" s="19">
        <v>0</v>
      </c>
      <c r="Y16" s="19">
        <v>0</v>
      </c>
      <c r="Z16" s="19">
        <v>0</v>
      </c>
      <c r="AA16" s="19">
        <v>0</v>
      </c>
      <c r="AB16" s="19"/>
      <c r="AC16" s="19"/>
      <c r="AD16" s="19">
        <v>0</v>
      </c>
      <c r="AE16" s="19">
        <v>0</v>
      </c>
      <c r="AF16" s="21">
        <v>0</v>
      </c>
      <c r="AG16" s="21">
        <v>0</v>
      </c>
      <c r="AH16" s="19">
        <v>0</v>
      </c>
      <c r="AI16" s="19">
        <f>K16+M16+N16+O16+P16+Q16+R16+S16+T16+U16+V16+X16+Y16+AA16+AB16+AH16+AE16+AC16+Z16+W16</f>
        <v>462250</v>
      </c>
      <c r="AJ16" s="40">
        <v>33970</v>
      </c>
      <c r="AK16" s="55" t="s">
        <v>136</v>
      </c>
      <c r="AL16" s="60"/>
    </row>
    <row r="17" spans="1:38">
      <c r="A17" s="17" t="s">
        <v>110</v>
      </c>
      <c r="B17" s="23" t="s">
        <v>91</v>
      </c>
      <c r="C17" s="23" t="s">
        <v>92</v>
      </c>
      <c r="D17" s="18" t="s">
        <v>176</v>
      </c>
      <c r="E17" s="18"/>
      <c r="F17" s="18">
        <v>17</v>
      </c>
      <c r="G17" s="18" t="s">
        <v>34</v>
      </c>
      <c r="H17" s="18" t="s">
        <v>35</v>
      </c>
      <c r="I17" s="18" t="s">
        <v>118</v>
      </c>
      <c r="J17" s="18" t="s">
        <v>121</v>
      </c>
      <c r="K17" s="19">
        <v>136223</v>
      </c>
      <c r="L17" s="22">
        <v>10</v>
      </c>
      <c r="M17" s="19">
        <v>27245</v>
      </c>
      <c r="N17" s="19">
        <v>29288</v>
      </c>
      <c r="O17" s="19">
        <v>61361</v>
      </c>
      <c r="P17" s="19">
        <v>47678</v>
      </c>
      <c r="Q17" s="19">
        <v>19071</v>
      </c>
      <c r="R17" s="19">
        <v>43439</v>
      </c>
      <c r="S17" s="19">
        <v>10655</v>
      </c>
      <c r="T17" s="19">
        <v>3977</v>
      </c>
      <c r="U17" s="19">
        <v>37438</v>
      </c>
      <c r="V17" s="19">
        <v>0</v>
      </c>
      <c r="W17" s="19">
        <v>6400</v>
      </c>
      <c r="X17" s="19">
        <v>0</v>
      </c>
      <c r="Y17" s="19">
        <v>0</v>
      </c>
      <c r="Z17" s="19">
        <v>0</v>
      </c>
      <c r="AA17" s="19">
        <v>0</v>
      </c>
      <c r="AB17" s="19"/>
      <c r="AC17" s="19"/>
      <c r="AD17" s="19">
        <v>0</v>
      </c>
      <c r="AE17" s="19">
        <v>0</v>
      </c>
      <c r="AF17" s="21">
        <v>0</v>
      </c>
      <c r="AG17" s="21">
        <v>0</v>
      </c>
      <c r="AH17" s="19">
        <v>0</v>
      </c>
      <c r="AI17" s="19">
        <f t="shared" ref="AI17:AI21" si="1">K17+M17+N17+O17+P17+Q17+R17+S17+T17+U17+V17+X17+Y17+AA17+AB17+AH17+AE17+AC17+Z17+W17</f>
        <v>422775</v>
      </c>
      <c r="AJ17" s="40">
        <v>32874</v>
      </c>
      <c r="AK17" s="55" t="s">
        <v>136</v>
      </c>
      <c r="AL17" s="60"/>
    </row>
    <row r="18" spans="1:38">
      <c r="A18" s="17" t="s">
        <v>97</v>
      </c>
      <c r="B18" s="23" t="s">
        <v>93</v>
      </c>
      <c r="C18" s="23" t="s">
        <v>57</v>
      </c>
      <c r="D18" s="18" t="s">
        <v>177</v>
      </c>
      <c r="E18" s="18"/>
      <c r="F18" s="18">
        <v>17</v>
      </c>
      <c r="G18" s="18" t="s">
        <v>40</v>
      </c>
      <c r="H18" s="18" t="s">
        <v>41</v>
      </c>
      <c r="I18" s="18" t="s">
        <v>118</v>
      </c>
      <c r="J18" s="18" t="s">
        <v>121</v>
      </c>
      <c r="K18" s="19">
        <v>136223</v>
      </c>
      <c r="L18" s="22">
        <v>12</v>
      </c>
      <c r="M18" s="19">
        <v>32694</v>
      </c>
      <c r="N18" s="19">
        <v>29288</v>
      </c>
      <c r="O18" s="19">
        <v>61361</v>
      </c>
      <c r="P18" s="19">
        <v>47678</v>
      </c>
      <c r="Q18" s="19">
        <v>19071</v>
      </c>
      <c r="R18" s="19">
        <v>43439</v>
      </c>
      <c r="S18" s="19">
        <v>10655</v>
      </c>
      <c r="T18" s="19">
        <v>3977</v>
      </c>
      <c r="U18" s="19">
        <v>37438</v>
      </c>
      <c r="V18" s="19">
        <v>0</v>
      </c>
      <c r="W18" s="19">
        <v>4800</v>
      </c>
      <c r="X18" s="19">
        <v>0</v>
      </c>
      <c r="Y18" s="19">
        <v>0</v>
      </c>
      <c r="Z18" s="19">
        <v>0</v>
      </c>
      <c r="AA18" s="19">
        <v>0</v>
      </c>
      <c r="AB18" s="19"/>
      <c r="AC18" s="19"/>
      <c r="AD18" s="19">
        <v>0</v>
      </c>
      <c r="AE18" s="19">
        <v>0</v>
      </c>
      <c r="AF18" s="21">
        <v>0</v>
      </c>
      <c r="AG18" s="21">
        <v>0</v>
      </c>
      <c r="AH18" s="19">
        <v>0</v>
      </c>
      <c r="AI18" s="19">
        <f t="shared" si="1"/>
        <v>426624</v>
      </c>
      <c r="AJ18" s="40">
        <v>31413</v>
      </c>
      <c r="AK18" s="55" t="s">
        <v>136</v>
      </c>
      <c r="AL18" s="60"/>
    </row>
    <row r="19" spans="1:38">
      <c r="A19" s="17" t="s">
        <v>98</v>
      </c>
      <c r="B19" s="23" t="s">
        <v>95</v>
      </c>
      <c r="C19" s="23" t="s">
        <v>96</v>
      </c>
      <c r="D19" s="18" t="s">
        <v>178</v>
      </c>
      <c r="E19" s="18"/>
      <c r="F19" s="18">
        <v>17</v>
      </c>
      <c r="G19" s="18" t="s">
        <v>40</v>
      </c>
      <c r="H19" s="18" t="s">
        <v>41</v>
      </c>
      <c r="I19" s="18" t="s">
        <v>118</v>
      </c>
      <c r="J19" s="18" t="s">
        <v>121</v>
      </c>
      <c r="K19" s="19">
        <v>136223</v>
      </c>
      <c r="L19" s="22">
        <v>8</v>
      </c>
      <c r="M19" s="19">
        <v>21796</v>
      </c>
      <c r="N19" s="19">
        <v>29288</v>
      </c>
      <c r="O19" s="19">
        <v>61361</v>
      </c>
      <c r="P19" s="19">
        <v>47678</v>
      </c>
      <c r="Q19" s="19">
        <v>19071</v>
      </c>
      <c r="R19" s="19">
        <v>43439</v>
      </c>
      <c r="S19" s="19">
        <v>10655</v>
      </c>
      <c r="T19" s="19">
        <v>3977</v>
      </c>
      <c r="U19" s="19">
        <v>37438</v>
      </c>
      <c r="V19" s="19">
        <v>0</v>
      </c>
      <c r="W19" s="19">
        <v>6400</v>
      </c>
      <c r="X19" s="19">
        <v>0</v>
      </c>
      <c r="Y19" s="19">
        <v>0</v>
      </c>
      <c r="Z19" s="19">
        <v>0</v>
      </c>
      <c r="AA19" s="19">
        <v>0</v>
      </c>
      <c r="AB19" s="19"/>
      <c r="AC19" s="19"/>
      <c r="AD19" s="19">
        <v>0</v>
      </c>
      <c r="AE19" s="19">
        <v>0</v>
      </c>
      <c r="AF19" s="21">
        <v>0</v>
      </c>
      <c r="AG19" s="21">
        <v>0</v>
      </c>
      <c r="AH19" s="19">
        <v>102692</v>
      </c>
      <c r="AI19" s="19">
        <f t="shared" si="1"/>
        <v>520018</v>
      </c>
      <c r="AJ19" s="40">
        <v>31048</v>
      </c>
      <c r="AK19" s="55" t="s">
        <v>136</v>
      </c>
      <c r="AL19" s="60"/>
    </row>
    <row r="20" spans="1:38">
      <c r="A20" s="17" t="s">
        <v>100</v>
      </c>
      <c r="B20" s="23" t="s">
        <v>99</v>
      </c>
      <c r="C20" s="23" t="s">
        <v>96</v>
      </c>
      <c r="D20" s="18" t="s">
        <v>179</v>
      </c>
      <c r="E20" s="18"/>
      <c r="F20" s="18">
        <v>17</v>
      </c>
      <c r="G20" s="18" t="s">
        <v>40</v>
      </c>
      <c r="H20" s="18" t="s">
        <v>41</v>
      </c>
      <c r="I20" s="18" t="s">
        <v>118</v>
      </c>
      <c r="J20" s="18" t="s">
        <v>121</v>
      </c>
      <c r="K20" s="19">
        <v>136223</v>
      </c>
      <c r="L20" s="22">
        <v>9</v>
      </c>
      <c r="M20" s="19">
        <v>24520</v>
      </c>
      <c r="N20" s="19">
        <v>29288</v>
      </c>
      <c r="O20" s="19">
        <v>61361</v>
      </c>
      <c r="P20" s="19">
        <v>47678</v>
      </c>
      <c r="Q20" s="19">
        <v>19071</v>
      </c>
      <c r="R20" s="19">
        <v>43439</v>
      </c>
      <c r="S20" s="19">
        <v>10655</v>
      </c>
      <c r="T20" s="19">
        <v>3977</v>
      </c>
      <c r="U20" s="19">
        <v>37438</v>
      </c>
      <c r="V20" s="19">
        <v>0</v>
      </c>
      <c r="W20" s="19">
        <v>6400</v>
      </c>
      <c r="X20" s="19">
        <v>0</v>
      </c>
      <c r="Y20" s="19">
        <v>0</v>
      </c>
      <c r="Z20" s="19">
        <v>0</v>
      </c>
      <c r="AA20" s="19">
        <v>0</v>
      </c>
      <c r="AB20" s="19"/>
      <c r="AC20" s="19"/>
      <c r="AD20" s="19">
        <v>0</v>
      </c>
      <c r="AE20" s="19">
        <v>0</v>
      </c>
      <c r="AF20" s="21">
        <v>39</v>
      </c>
      <c r="AG20" s="21">
        <v>50</v>
      </c>
      <c r="AH20" s="19">
        <v>128690</v>
      </c>
      <c r="AI20" s="19">
        <f t="shared" si="1"/>
        <v>548740</v>
      </c>
      <c r="AJ20" s="40">
        <v>33725</v>
      </c>
      <c r="AK20" s="55" t="s">
        <v>136</v>
      </c>
      <c r="AL20" s="60"/>
    </row>
    <row r="21" spans="1:38" ht="15.75" thickBot="1">
      <c r="A21" s="24" t="s">
        <v>111</v>
      </c>
      <c r="B21" s="25" t="s">
        <v>101</v>
      </c>
      <c r="C21" s="25" t="s">
        <v>102</v>
      </c>
      <c r="D21" s="28" t="s">
        <v>185</v>
      </c>
      <c r="E21" s="28"/>
      <c r="F21" s="28">
        <v>18</v>
      </c>
      <c r="G21" s="28" t="s">
        <v>40</v>
      </c>
      <c r="H21" s="28" t="s">
        <v>41</v>
      </c>
      <c r="I21" s="28" t="s">
        <v>118</v>
      </c>
      <c r="J21" s="28" t="s">
        <v>121</v>
      </c>
      <c r="K21" s="26">
        <v>126116</v>
      </c>
      <c r="L21" s="77">
        <v>8</v>
      </c>
      <c r="M21" s="26">
        <v>20179</v>
      </c>
      <c r="N21" s="26">
        <v>27115</v>
      </c>
      <c r="O21" s="26">
        <v>59422</v>
      </c>
      <c r="P21" s="26">
        <v>44141</v>
      </c>
      <c r="Q21" s="26">
        <v>17656</v>
      </c>
      <c r="R21" s="26">
        <v>43439</v>
      </c>
      <c r="S21" s="26">
        <v>9743</v>
      </c>
      <c r="T21" s="26">
        <v>3600</v>
      </c>
      <c r="U21" s="26">
        <v>37438</v>
      </c>
      <c r="V21" s="26">
        <v>0</v>
      </c>
      <c r="W21" s="26">
        <v>4800</v>
      </c>
      <c r="X21" s="26">
        <v>0</v>
      </c>
      <c r="Y21" s="26">
        <v>0</v>
      </c>
      <c r="Z21" s="26">
        <v>0</v>
      </c>
      <c r="AA21" s="26">
        <v>0</v>
      </c>
      <c r="AB21" s="26"/>
      <c r="AC21" s="26"/>
      <c r="AD21" s="26">
        <v>0</v>
      </c>
      <c r="AE21" s="26">
        <v>0</v>
      </c>
      <c r="AF21" s="78">
        <v>0</v>
      </c>
      <c r="AG21" s="78">
        <v>0</v>
      </c>
      <c r="AH21" s="26">
        <v>0</v>
      </c>
      <c r="AI21" s="26">
        <f t="shared" si="1"/>
        <v>393649</v>
      </c>
      <c r="AJ21" s="79">
        <v>34700</v>
      </c>
      <c r="AK21" s="101" t="s">
        <v>136</v>
      </c>
      <c r="AL21" s="36"/>
    </row>
    <row r="26" spans="1:38" ht="15.75" thickBot="1">
      <c r="A26" s="464" t="s">
        <v>162</v>
      </c>
      <c r="B26" s="464"/>
      <c r="C26" s="464"/>
      <c r="D26" s="464"/>
      <c r="E26" s="464"/>
      <c r="F26" s="464"/>
      <c r="G26" s="464"/>
      <c r="H26" s="464"/>
      <c r="I26" s="464"/>
      <c r="J26" s="464"/>
      <c r="K26" s="464"/>
      <c r="L26" s="464"/>
      <c r="M26" s="464"/>
      <c r="N26" s="464"/>
      <c r="O26" s="464"/>
      <c r="P26" s="464"/>
      <c r="Q26" s="464"/>
      <c r="R26" s="464"/>
      <c r="S26" s="464"/>
      <c r="T26" s="464"/>
      <c r="U26" s="464"/>
      <c r="V26" s="464"/>
      <c r="W26" s="464"/>
      <c r="X26" s="464"/>
      <c r="Y26" s="464"/>
      <c r="Z26" s="464"/>
      <c r="AA26" s="464"/>
      <c r="AB26" s="464"/>
      <c r="AC26" s="464"/>
      <c r="AD26" s="464"/>
      <c r="AE26" s="464"/>
      <c r="AF26" s="464"/>
      <c r="AG26" s="464"/>
      <c r="AH26" s="464"/>
      <c r="AI26" s="464"/>
      <c r="AJ26" s="464"/>
      <c r="AK26" s="464"/>
    </row>
    <row r="27" spans="1:38">
      <c r="A27" s="41" t="s">
        <v>0</v>
      </c>
      <c r="B27" s="127" t="s">
        <v>49</v>
      </c>
      <c r="C27" s="43" t="s">
        <v>49</v>
      </c>
      <c r="D27" s="43" t="s">
        <v>163</v>
      </c>
      <c r="E27" s="43" t="s">
        <v>52</v>
      </c>
      <c r="F27" s="44" t="s">
        <v>1</v>
      </c>
      <c r="G27" s="44" t="s">
        <v>2</v>
      </c>
      <c r="H27" s="127" t="s">
        <v>116</v>
      </c>
      <c r="I27" s="32" t="s">
        <v>117</v>
      </c>
      <c r="J27" s="32" t="s">
        <v>119</v>
      </c>
      <c r="K27" s="128" t="s">
        <v>46</v>
      </c>
      <c r="L27" s="461" t="s">
        <v>3</v>
      </c>
      <c r="M27" s="462"/>
      <c r="N27" s="44" t="s">
        <v>6</v>
      </c>
      <c r="O27" s="44" t="s">
        <v>7</v>
      </c>
      <c r="P27" s="44" t="s">
        <v>8</v>
      </c>
      <c r="Q27" s="44" t="s">
        <v>9</v>
      </c>
      <c r="R27" s="44" t="s">
        <v>10</v>
      </c>
      <c r="S27" s="44" t="s">
        <v>11</v>
      </c>
      <c r="T27" s="44" t="s">
        <v>12</v>
      </c>
      <c r="U27" s="44" t="s">
        <v>145</v>
      </c>
      <c r="V27" s="46" t="s">
        <v>20</v>
      </c>
      <c r="W27" s="44" t="s">
        <v>159</v>
      </c>
      <c r="X27" s="47" t="s">
        <v>14</v>
      </c>
      <c r="Y27" s="47" t="s">
        <v>15</v>
      </c>
      <c r="Z27" s="47" t="s">
        <v>155</v>
      </c>
      <c r="AA27" s="44" t="s">
        <v>157</v>
      </c>
      <c r="AB27" s="44" t="s">
        <v>130</v>
      </c>
      <c r="AC27" s="44"/>
      <c r="AD27" s="44" t="s">
        <v>131</v>
      </c>
      <c r="AE27" s="44" t="s">
        <v>48</v>
      </c>
      <c r="AF27" s="461" t="s">
        <v>17</v>
      </c>
      <c r="AG27" s="463"/>
      <c r="AH27" s="463"/>
      <c r="AI27" s="56" t="s">
        <v>18</v>
      </c>
      <c r="AJ27" s="37" t="s">
        <v>124</v>
      </c>
      <c r="AK27" s="39" t="s">
        <v>126</v>
      </c>
      <c r="AL27" s="57" t="s">
        <v>135</v>
      </c>
    </row>
    <row r="28" spans="1:38" ht="15.75" thickBot="1">
      <c r="A28" s="89"/>
      <c r="B28" s="90" t="s">
        <v>50</v>
      </c>
      <c r="C28" s="91" t="s">
        <v>51</v>
      </c>
      <c r="D28" s="91" t="s">
        <v>164</v>
      </c>
      <c r="E28" s="91"/>
      <c r="F28" s="92"/>
      <c r="G28" s="92"/>
      <c r="H28" s="93"/>
      <c r="I28" s="64"/>
      <c r="J28" s="64" t="s">
        <v>120</v>
      </c>
      <c r="K28" s="94" t="s">
        <v>47</v>
      </c>
      <c r="L28" s="95" t="s">
        <v>4</v>
      </c>
      <c r="M28" s="95" t="s">
        <v>5</v>
      </c>
      <c r="N28" s="92"/>
      <c r="O28" s="92"/>
      <c r="P28" s="92"/>
      <c r="Q28" s="92"/>
      <c r="R28" s="92"/>
      <c r="S28" s="92"/>
      <c r="T28" s="92"/>
      <c r="U28" s="92">
        <v>19529</v>
      </c>
      <c r="V28" s="96" t="s">
        <v>21</v>
      </c>
      <c r="W28" s="97" t="s">
        <v>160</v>
      </c>
      <c r="X28" s="92"/>
      <c r="Y28" s="98">
        <v>19803</v>
      </c>
      <c r="Z28" s="98" t="s">
        <v>156</v>
      </c>
      <c r="AA28" s="98" t="s">
        <v>158</v>
      </c>
      <c r="AB28" s="98" t="s">
        <v>129</v>
      </c>
      <c r="AC28" s="98"/>
      <c r="AD28" s="97" t="s">
        <v>132</v>
      </c>
      <c r="AE28" s="97" t="s">
        <v>123</v>
      </c>
      <c r="AF28" s="99">
        <v>0.25</v>
      </c>
      <c r="AG28" s="99">
        <v>0.5</v>
      </c>
      <c r="AH28" s="100" t="s">
        <v>5</v>
      </c>
      <c r="AI28" s="73"/>
      <c r="AJ28" s="38" t="s">
        <v>125</v>
      </c>
      <c r="AK28" s="101" t="s">
        <v>127</v>
      </c>
      <c r="AL28" s="74"/>
    </row>
    <row r="29" spans="1:38" ht="15.75" thickBot="1">
      <c r="A29" s="112" t="s">
        <v>140</v>
      </c>
      <c r="B29" s="113" t="s">
        <v>61</v>
      </c>
      <c r="C29" s="113" t="s">
        <v>62</v>
      </c>
      <c r="D29" s="113" t="s">
        <v>180</v>
      </c>
      <c r="E29" s="113" t="s">
        <v>59</v>
      </c>
      <c r="F29" s="113">
        <v>8</v>
      </c>
      <c r="G29" s="113" t="s">
        <v>23</v>
      </c>
      <c r="H29" s="113" t="s">
        <v>141</v>
      </c>
      <c r="I29" s="113" t="s">
        <v>142</v>
      </c>
      <c r="J29" s="113" t="s">
        <v>143</v>
      </c>
      <c r="K29" s="114">
        <v>73818</v>
      </c>
      <c r="L29" s="114">
        <v>1</v>
      </c>
      <c r="M29" s="114">
        <v>1476</v>
      </c>
      <c r="N29" s="114">
        <v>15871</v>
      </c>
      <c r="O29" s="114">
        <v>147330</v>
      </c>
      <c r="P29" s="114">
        <v>25836</v>
      </c>
      <c r="Q29" s="114">
        <v>10334</v>
      </c>
      <c r="R29" s="114">
        <v>3831</v>
      </c>
      <c r="S29" s="114">
        <v>26109</v>
      </c>
      <c r="T29" s="114">
        <v>10764</v>
      </c>
      <c r="U29" s="114">
        <v>6403</v>
      </c>
      <c r="V29" s="114">
        <v>0</v>
      </c>
      <c r="W29" s="114"/>
      <c r="X29" s="114">
        <v>0</v>
      </c>
      <c r="Y29" s="114">
        <v>0</v>
      </c>
      <c r="Z29" s="114"/>
      <c r="AA29" s="114">
        <v>0</v>
      </c>
      <c r="AB29" s="114">
        <v>0</v>
      </c>
      <c r="AC29" s="114"/>
      <c r="AD29" s="114">
        <v>0</v>
      </c>
      <c r="AE29" s="114">
        <v>0</v>
      </c>
      <c r="AF29" s="114">
        <v>0</v>
      </c>
      <c r="AG29" s="114">
        <v>0</v>
      </c>
      <c r="AH29" s="114">
        <v>0</v>
      </c>
      <c r="AI29" s="114">
        <v>321412</v>
      </c>
      <c r="AJ29" s="115">
        <v>40544</v>
      </c>
      <c r="AK29" s="115">
        <v>40908</v>
      </c>
      <c r="AL29" s="116"/>
    </row>
    <row r="32" spans="1:38" ht="15.75" thickBot="1"/>
    <row r="33" spans="1:38" ht="16.5" thickBot="1">
      <c r="A33" s="471"/>
      <c r="B33" s="472"/>
      <c r="C33" s="472"/>
      <c r="D33" s="472"/>
      <c r="E33" s="472"/>
      <c r="F33" s="472"/>
      <c r="G33" s="472"/>
      <c r="H33" s="472"/>
      <c r="I33" s="472"/>
      <c r="J33" s="472"/>
      <c r="K33" s="472"/>
      <c r="L33" s="472"/>
      <c r="M33" s="472"/>
      <c r="N33" s="472"/>
      <c r="O33" s="472"/>
      <c r="P33" s="472"/>
      <c r="Q33" s="472"/>
      <c r="R33" s="472"/>
      <c r="S33" s="472"/>
      <c r="T33" s="472"/>
      <c r="U33" s="472"/>
      <c r="V33" s="472"/>
      <c r="W33" s="472"/>
      <c r="X33" s="472"/>
      <c r="Y33" s="472"/>
      <c r="Z33" s="472"/>
      <c r="AA33" s="472"/>
      <c r="AB33" s="472"/>
      <c r="AC33" s="472"/>
      <c r="AD33" s="472"/>
      <c r="AE33" s="472"/>
      <c r="AF33" s="472"/>
      <c r="AG33" s="472"/>
      <c r="AH33" s="472"/>
      <c r="AI33" s="472"/>
      <c r="AJ33" s="472"/>
      <c r="AK33" s="472"/>
      <c r="AL33" s="473"/>
    </row>
    <row r="34" spans="1:38" ht="15.75" thickBot="1">
      <c r="A34" s="106" t="s">
        <v>0</v>
      </c>
      <c r="B34" s="106" t="s">
        <v>49</v>
      </c>
      <c r="C34" s="107" t="s">
        <v>49</v>
      </c>
      <c r="D34" s="107" t="s">
        <v>163</v>
      </c>
      <c r="E34" s="107" t="s">
        <v>52</v>
      </c>
      <c r="F34" s="106" t="s">
        <v>1</v>
      </c>
      <c r="G34" s="106" t="s">
        <v>2</v>
      </c>
      <c r="H34" s="106" t="s">
        <v>116</v>
      </c>
      <c r="I34" s="106" t="s">
        <v>117</v>
      </c>
      <c r="J34" s="106" t="s">
        <v>119</v>
      </c>
      <c r="K34" s="106" t="s">
        <v>46</v>
      </c>
      <c r="L34" s="469" t="s">
        <v>3</v>
      </c>
      <c r="M34" s="469"/>
      <c r="N34" s="106" t="s">
        <v>6</v>
      </c>
      <c r="O34" s="106" t="s">
        <v>7</v>
      </c>
      <c r="P34" s="106" t="s">
        <v>8</v>
      </c>
      <c r="Q34" s="106" t="s">
        <v>9</v>
      </c>
      <c r="R34" s="106" t="s">
        <v>10</v>
      </c>
      <c r="S34" s="106" t="s">
        <v>11</v>
      </c>
      <c r="T34" s="106" t="s">
        <v>12</v>
      </c>
      <c r="U34" s="44" t="s">
        <v>145</v>
      </c>
      <c r="V34" s="108" t="s">
        <v>20</v>
      </c>
      <c r="W34" s="106" t="s">
        <v>38</v>
      </c>
      <c r="X34" s="109" t="s">
        <v>14</v>
      </c>
      <c r="Y34" s="109" t="s">
        <v>15</v>
      </c>
      <c r="Z34" s="47" t="s">
        <v>155</v>
      </c>
      <c r="AA34" s="44" t="s">
        <v>157</v>
      </c>
      <c r="AB34" s="106" t="s">
        <v>130</v>
      </c>
      <c r="AC34" s="106" t="s">
        <v>151</v>
      </c>
      <c r="AD34" s="106" t="s">
        <v>131</v>
      </c>
      <c r="AE34" s="106" t="s">
        <v>48</v>
      </c>
      <c r="AF34" s="469" t="s">
        <v>17</v>
      </c>
      <c r="AG34" s="469"/>
      <c r="AH34" s="469"/>
      <c r="AI34" s="110" t="s">
        <v>18</v>
      </c>
      <c r="AJ34" s="107" t="s">
        <v>124</v>
      </c>
      <c r="AK34" s="107" t="s">
        <v>126</v>
      </c>
      <c r="AL34" s="111" t="s">
        <v>135</v>
      </c>
    </row>
    <row r="35" spans="1:38" ht="15.75" thickBot="1">
      <c r="A35" s="53"/>
      <c r="B35" s="121" t="s">
        <v>50</v>
      </c>
      <c r="C35" s="54" t="s">
        <v>51</v>
      </c>
      <c r="D35" s="54" t="s">
        <v>164</v>
      </c>
      <c r="E35" s="54"/>
      <c r="F35" s="53"/>
      <c r="G35" s="53"/>
      <c r="H35" s="53"/>
      <c r="I35" s="53"/>
      <c r="J35" s="53" t="s">
        <v>120</v>
      </c>
      <c r="K35" s="121" t="s">
        <v>47</v>
      </c>
      <c r="L35" s="122" t="s">
        <v>4</v>
      </c>
      <c r="M35" s="30" t="s">
        <v>5</v>
      </c>
      <c r="N35" s="53"/>
      <c r="O35" s="53"/>
      <c r="P35" s="53"/>
      <c r="Q35" s="53"/>
      <c r="R35" s="53"/>
      <c r="S35" s="53"/>
      <c r="T35" s="53"/>
      <c r="U35" s="8">
        <v>19529</v>
      </c>
      <c r="V35" s="123" t="s">
        <v>21</v>
      </c>
      <c r="W35" s="121" t="s">
        <v>39</v>
      </c>
      <c r="X35" s="53"/>
      <c r="Y35" s="120">
        <v>19803</v>
      </c>
      <c r="Z35" s="34" t="s">
        <v>156</v>
      </c>
      <c r="AA35" s="34" t="s">
        <v>158</v>
      </c>
      <c r="AB35" s="120" t="s">
        <v>129</v>
      </c>
      <c r="AC35" s="120"/>
      <c r="AD35" s="121" t="s">
        <v>132</v>
      </c>
      <c r="AE35" s="121" t="s">
        <v>123</v>
      </c>
      <c r="AF35" s="124">
        <v>0.25</v>
      </c>
      <c r="AG35" s="125">
        <v>0.5</v>
      </c>
      <c r="AH35" s="126" t="s">
        <v>5</v>
      </c>
      <c r="AI35" s="129"/>
      <c r="AJ35" s="54" t="s">
        <v>125</v>
      </c>
      <c r="AK35" s="54" t="s">
        <v>127</v>
      </c>
      <c r="AL35" s="58"/>
    </row>
    <row r="36" spans="1:38">
      <c r="A36" s="12" t="s">
        <v>112</v>
      </c>
      <c r="B36" s="29" t="s">
        <v>103</v>
      </c>
      <c r="C36" s="29" t="s">
        <v>104</v>
      </c>
      <c r="D36" s="29" t="s">
        <v>181</v>
      </c>
      <c r="E36" s="13" t="s">
        <v>66</v>
      </c>
      <c r="F36" s="13">
        <v>13</v>
      </c>
      <c r="G36" s="13" t="s">
        <v>32</v>
      </c>
      <c r="H36" s="13" t="s">
        <v>42</v>
      </c>
      <c r="I36" s="13" t="s">
        <v>118</v>
      </c>
      <c r="J36" s="13" t="s">
        <v>121</v>
      </c>
      <c r="K36" s="14">
        <v>185660</v>
      </c>
      <c r="L36" s="82">
        <v>1</v>
      </c>
      <c r="M36" s="14">
        <v>3713</v>
      </c>
      <c r="N36" s="14">
        <v>39917</v>
      </c>
      <c r="O36" s="14">
        <v>133182</v>
      </c>
      <c r="P36" s="14">
        <v>64981</v>
      </c>
      <c r="Q36" s="14">
        <v>25992</v>
      </c>
      <c r="R36" s="14">
        <v>51878</v>
      </c>
      <c r="S36" s="14">
        <v>25962</v>
      </c>
      <c r="T36" s="14">
        <v>9873</v>
      </c>
      <c r="U36" s="14">
        <v>37438</v>
      </c>
      <c r="V36" s="14">
        <v>0</v>
      </c>
      <c r="W36" s="14">
        <v>0</v>
      </c>
      <c r="X36" s="14"/>
      <c r="Y36" s="14"/>
      <c r="Z36" s="14">
        <v>0</v>
      </c>
      <c r="AA36" s="14">
        <v>0</v>
      </c>
      <c r="AB36" s="14">
        <v>0</v>
      </c>
      <c r="AC36" s="14">
        <v>0</v>
      </c>
      <c r="AD36" s="14">
        <v>0</v>
      </c>
      <c r="AE36" s="29">
        <v>0</v>
      </c>
      <c r="AF36" s="13">
        <v>17</v>
      </c>
      <c r="AG36" s="13">
        <v>9</v>
      </c>
      <c r="AH36" s="14">
        <v>58315</v>
      </c>
      <c r="AI36" s="19">
        <f>K36+M36+N36+O36+P36+Q36+R36+S36+T36+U36+V36+X36+Y36+AA36+AB36+AH36+AE36+AD36+AC36+Z36</f>
        <v>636911</v>
      </c>
      <c r="AJ36" s="49">
        <v>39815</v>
      </c>
      <c r="AK36" s="49">
        <v>40908</v>
      </c>
      <c r="AL36" s="61"/>
    </row>
    <row r="37" spans="1:38">
      <c r="A37" s="17" t="s">
        <v>113</v>
      </c>
      <c r="B37" s="23" t="s">
        <v>58</v>
      </c>
      <c r="C37" s="23" t="s">
        <v>105</v>
      </c>
      <c r="D37" s="23" t="s">
        <v>182</v>
      </c>
      <c r="E37" s="18" t="s">
        <v>106</v>
      </c>
      <c r="F37" s="18">
        <v>13</v>
      </c>
      <c r="G37" s="18" t="s">
        <v>32</v>
      </c>
      <c r="H37" s="18" t="s">
        <v>33</v>
      </c>
      <c r="I37" s="18" t="s">
        <v>118</v>
      </c>
      <c r="J37" s="18" t="s">
        <v>121</v>
      </c>
      <c r="K37" s="19">
        <v>185660</v>
      </c>
      <c r="L37" s="22">
        <v>1</v>
      </c>
      <c r="M37" s="19">
        <v>3713</v>
      </c>
      <c r="N37" s="19">
        <v>39917</v>
      </c>
      <c r="O37" s="19">
        <v>133182</v>
      </c>
      <c r="P37" s="19">
        <v>64981</v>
      </c>
      <c r="Q37" s="19">
        <v>25992</v>
      </c>
      <c r="R37" s="19">
        <v>51878</v>
      </c>
      <c r="S37" s="19">
        <v>25962</v>
      </c>
      <c r="T37" s="19">
        <v>9873</v>
      </c>
      <c r="U37" s="19">
        <v>37438</v>
      </c>
      <c r="V37" s="19">
        <v>0</v>
      </c>
      <c r="W37" s="19">
        <v>0</v>
      </c>
      <c r="X37" s="19">
        <v>0</v>
      </c>
      <c r="Y37" s="19">
        <v>0</v>
      </c>
      <c r="Z37" s="19">
        <v>0</v>
      </c>
      <c r="AA37" s="19">
        <v>0</v>
      </c>
      <c r="AB37" s="19">
        <v>0</v>
      </c>
      <c r="AC37" s="19">
        <v>0</v>
      </c>
      <c r="AD37" s="19"/>
      <c r="AE37" s="23">
        <v>0</v>
      </c>
      <c r="AF37" s="18">
        <v>26</v>
      </c>
      <c r="AG37" s="18">
        <v>12</v>
      </c>
      <c r="AH37" s="19">
        <v>84745</v>
      </c>
      <c r="AI37" s="19">
        <f t="shared" ref="AI37" si="2">K37+M37+N37+O37+P37+Q37+R37+S37+T37+U37+V37+X37+Y37+AA37+AB37+AH37+AE37+AD37+AC37+Z37</f>
        <v>663341</v>
      </c>
      <c r="AJ37" s="40">
        <v>39797</v>
      </c>
      <c r="AK37" s="40">
        <v>40908</v>
      </c>
      <c r="AL37" s="60"/>
    </row>
    <row r="38" spans="1:38">
      <c r="A38" s="17" t="s">
        <v>114</v>
      </c>
      <c r="B38" s="23" t="s">
        <v>76</v>
      </c>
      <c r="C38" s="23" t="s">
        <v>83</v>
      </c>
      <c r="D38" s="23" t="s">
        <v>183</v>
      </c>
      <c r="E38" s="18"/>
      <c r="F38" s="18">
        <v>15</v>
      </c>
      <c r="G38" s="18" t="s">
        <v>34</v>
      </c>
      <c r="H38" s="18" t="s">
        <v>43</v>
      </c>
      <c r="I38" s="18" t="s">
        <v>118</v>
      </c>
      <c r="J38" s="18" t="s">
        <v>121</v>
      </c>
      <c r="K38" s="19">
        <v>159305</v>
      </c>
      <c r="L38" s="22">
        <v>2</v>
      </c>
      <c r="M38" s="19">
        <v>6372</v>
      </c>
      <c r="N38" s="19">
        <v>34251</v>
      </c>
      <c r="O38" s="19">
        <v>80806</v>
      </c>
      <c r="P38" s="19">
        <v>55757</v>
      </c>
      <c r="Q38" s="19">
        <v>22303</v>
      </c>
      <c r="R38" s="19">
        <v>44318</v>
      </c>
      <c r="S38" s="19">
        <v>15180</v>
      </c>
      <c r="T38" s="19">
        <v>5711</v>
      </c>
      <c r="U38" s="19">
        <v>37438</v>
      </c>
      <c r="V38" s="19">
        <v>0</v>
      </c>
      <c r="W38" s="19">
        <v>0</v>
      </c>
      <c r="X38" s="19">
        <v>0</v>
      </c>
      <c r="Y38" s="19">
        <v>0</v>
      </c>
      <c r="Z38" s="19">
        <v>69234</v>
      </c>
      <c r="AA38" s="19">
        <v>0</v>
      </c>
      <c r="AB38" s="19">
        <v>0</v>
      </c>
      <c r="AC38" s="19">
        <v>0</v>
      </c>
      <c r="AD38" s="19"/>
      <c r="AE38" s="19">
        <v>0</v>
      </c>
      <c r="AF38" s="18">
        <v>40</v>
      </c>
      <c r="AG38" s="18">
        <v>0</v>
      </c>
      <c r="AH38" s="19">
        <v>63187</v>
      </c>
      <c r="AI38" s="19">
        <f>K38+M38+N38+O38+P38+Q38+R38+S38+T38+U38+V38+X38+Y38+AA38+AB38+AH38+AE38+AD38+AC38+Z38</f>
        <v>593862</v>
      </c>
      <c r="AJ38" s="40">
        <v>37987</v>
      </c>
      <c r="AK38" s="40">
        <v>40908</v>
      </c>
      <c r="AL38" s="60"/>
    </row>
    <row r="39" spans="1:38" ht="15.75" thickBot="1">
      <c r="A39" s="24" t="s">
        <v>115</v>
      </c>
      <c r="B39" s="25" t="s">
        <v>107</v>
      </c>
      <c r="C39" s="25" t="s">
        <v>108</v>
      </c>
      <c r="D39" s="25" t="s">
        <v>184</v>
      </c>
      <c r="E39" s="28"/>
      <c r="F39" s="28">
        <v>15</v>
      </c>
      <c r="G39" s="28" t="s">
        <v>44</v>
      </c>
      <c r="H39" s="28" t="s">
        <v>45</v>
      </c>
      <c r="I39" s="28" t="s">
        <v>118</v>
      </c>
      <c r="J39" s="28" t="s">
        <v>121</v>
      </c>
      <c r="K39" s="26">
        <v>159305</v>
      </c>
      <c r="L39" s="77">
        <v>2</v>
      </c>
      <c r="M39" s="26">
        <v>6372</v>
      </c>
      <c r="N39" s="26">
        <v>34251</v>
      </c>
      <c r="O39" s="26">
        <v>80806</v>
      </c>
      <c r="P39" s="26">
        <v>55757</v>
      </c>
      <c r="Q39" s="26">
        <v>22303</v>
      </c>
      <c r="R39" s="26">
        <v>44318</v>
      </c>
      <c r="S39" s="26">
        <v>15180</v>
      </c>
      <c r="T39" s="26">
        <v>5711</v>
      </c>
      <c r="U39" s="26">
        <v>37438</v>
      </c>
      <c r="V39" s="26">
        <v>0</v>
      </c>
      <c r="W39" s="26">
        <v>6400</v>
      </c>
      <c r="X39" s="26">
        <v>0</v>
      </c>
      <c r="Y39" s="26">
        <v>0</v>
      </c>
      <c r="Z39" s="26">
        <v>0</v>
      </c>
      <c r="AA39" s="26">
        <v>0</v>
      </c>
      <c r="AB39" s="26">
        <v>0</v>
      </c>
      <c r="AC39" s="26">
        <v>0</v>
      </c>
      <c r="AD39" s="26"/>
      <c r="AE39" s="25">
        <v>0</v>
      </c>
      <c r="AF39" s="28"/>
      <c r="AG39" s="28"/>
      <c r="AH39" s="26"/>
      <c r="AI39" s="26">
        <f>K39+M39+N39+O39+P39+Q39+R39+S39+T39+U39+V39+X39+Y39+AA39+AB39+AH39+AE39+AD39+AC39+Z39+W39</f>
        <v>467841</v>
      </c>
      <c r="AJ39" s="79">
        <v>38718</v>
      </c>
      <c r="AK39" s="79">
        <v>40908</v>
      </c>
      <c r="AL39" s="36"/>
    </row>
  </sheetData>
  <mergeCells count="9">
    <mergeCell ref="A33:AL33"/>
    <mergeCell ref="L34:M34"/>
    <mergeCell ref="AF34:AH34"/>
    <mergeCell ref="A3:AK3"/>
    <mergeCell ref="L4:M4"/>
    <mergeCell ref="AF4:AH4"/>
    <mergeCell ref="A26:AK26"/>
    <mergeCell ref="L27:M27"/>
    <mergeCell ref="AF27:AH2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2:AL38"/>
  <sheetViews>
    <sheetView workbookViewId="0">
      <selection activeCell="A2" sqref="A2:AL38"/>
    </sheetView>
  </sheetViews>
  <sheetFormatPr baseColWidth="10" defaultRowHeight="15"/>
  <sheetData>
    <row r="2" spans="1:38" ht="15.75" thickBot="1">
      <c r="A2" s="464" t="s">
        <v>186</v>
      </c>
      <c r="B2" s="464"/>
      <c r="C2" s="464"/>
      <c r="D2" s="464"/>
      <c r="E2" s="464"/>
      <c r="F2" s="464"/>
      <c r="G2" s="464"/>
      <c r="H2" s="464"/>
      <c r="I2" s="464"/>
      <c r="J2" s="464"/>
      <c r="K2" s="464"/>
      <c r="L2" s="464"/>
      <c r="M2" s="464"/>
      <c r="N2" s="464"/>
      <c r="O2" s="464"/>
      <c r="P2" s="464"/>
      <c r="Q2" s="464"/>
      <c r="R2" s="464"/>
      <c r="S2" s="464"/>
      <c r="T2" s="464"/>
      <c r="U2" s="464"/>
      <c r="V2" s="464"/>
      <c r="W2" s="464"/>
      <c r="X2" s="464"/>
      <c r="Y2" s="464"/>
      <c r="Z2" s="464"/>
      <c r="AA2" s="464"/>
      <c r="AB2" s="464"/>
      <c r="AC2" s="464"/>
      <c r="AD2" s="464"/>
      <c r="AE2" s="464"/>
      <c r="AF2" s="464"/>
      <c r="AG2" s="464"/>
      <c r="AH2" s="464"/>
      <c r="AI2" s="474"/>
      <c r="AJ2" s="464"/>
      <c r="AK2" s="464"/>
    </row>
    <row r="3" spans="1:38">
      <c r="A3" s="41" t="s">
        <v>0</v>
      </c>
      <c r="B3" s="130" t="s">
        <v>49</v>
      </c>
      <c r="C3" s="43" t="s">
        <v>49</v>
      </c>
      <c r="D3" s="43" t="s">
        <v>163</v>
      </c>
      <c r="E3" s="43" t="s">
        <v>52</v>
      </c>
      <c r="F3" s="44" t="s">
        <v>1</v>
      </c>
      <c r="G3" s="44" t="s">
        <v>2</v>
      </c>
      <c r="H3" s="130" t="s">
        <v>116</v>
      </c>
      <c r="I3" s="32" t="s">
        <v>117</v>
      </c>
      <c r="J3" s="32" t="s">
        <v>119</v>
      </c>
      <c r="K3" s="131" t="s">
        <v>46</v>
      </c>
      <c r="L3" s="461" t="s">
        <v>3</v>
      </c>
      <c r="M3" s="462"/>
      <c r="N3" s="44" t="s">
        <v>6</v>
      </c>
      <c r="O3" s="44" t="s">
        <v>7</v>
      </c>
      <c r="P3" s="44" t="s">
        <v>8</v>
      </c>
      <c r="Q3" s="44" t="s">
        <v>9</v>
      </c>
      <c r="R3" s="44" t="s">
        <v>10</v>
      </c>
      <c r="S3" s="130" t="s">
        <v>11</v>
      </c>
      <c r="T3" s="41" t="s">
        <v>12</v>
      </c>
      <c r="U3" s="44" t="s">
        <v>144</v>
      </c>
      <c r="V3" s="46" t="s">
        <v>20</v>
      </c>
      <c r="W3" s="44" t="s">
        <v>38</v>
      </c>
      <c r="X3" s="47" t="s">
        <v>14</v>
      </c>
      <c r="Y3" s="47" t="s">
        <v>15</v>
      </c>
      <c r="Z3" s="47" t="s">
        <v>155</v>
      </c>
      <c r="AA3" s="44" t="s">
        <v>157</v>
      </c>
      <c r="AB3" s="44" t="s">
        <v>130</v>
      </c>
      <c r="AC3" s="44" t="s">
        <v>151</v>
      </c>
      <c r="AD3" s="44" t="s">
        <v>131</v>
      </c>
      <c r="AE3" s="44" t="s">
        <v>48</v>
      </c>
      <c r="AF3" s="461" t="s">
        <v>17</v>
      </c>
      <c r="AG3" s="463"/>
      <c r="AH3" s="463"/>
      <c r="AI3" s="56" t="s">
        <v>18</v>
      </c>
      <c r="AJ3" s="39" t="s">
        <v>124</v>
      </c>
      <c r="AK3" s="39" t="s">
        <v>126</v>
      </c>
      <c r="AL3" s="57" t="s">
        <v>135</v>
      </c>
    </row>
    <row r="4" spans="1:38" ht="15.75" thickBot="1">
      <c r="A4" s="51"/>
      <c r="B4" s="30" t="s">
        <v>50</v>
      </c>
      <c r="C4" s="52" t="s">
        <v>51</v>
      </c>
      <c r="D4" s="52" t="s">
        <v>164</v>
      </c>
      <c r="E4" s="52"/>
      <c r="F4" s="8"/>
      <c r="G4" s="8"/>
      <c r="H4" s="31"/>
      <c r="I4" s="53"/>
      <c r="J4" s="53" t="s">
        <v>120</v>
      </c>
      <c r="K4" s="33" t="s">
        <v>47</v>
      </c>
      <c r="L4" s="3" t="s">
        <v>4</v>
      </c>
      <c r="M4" s="3" t="s">
        <v>5</v>
      </c>
      <c r="N4" s="8"/>
      <c r="O4" s="8"/>
      <c r="P4" s="8"/>
      <c r="Q4" s="8"/>
      <c r="R4" s="8"/>
      <c r="S4" s="31"/>
      <c r="T4" s="51"/>
      <c r="U4" s="8"/>
      <c r="V4" s="9" t="s">
        <v>21</v>
      </c>
      <c r="W4" s="10" t="s">
        <v>39</v>
      </c>
      <c r="X4" s="8"/>
      <c r="Y4" s="34">
        <v>19803</v>
      </c>
      <c r="Z4" s="34" t="s">
        <v>156</v>
      </c>
      <c r="AA4" s="34" t="s">
        <v>158</v>
      </c>
      <c r="AB4" s="34" t="s">
        <v>129</v>
      </c>
      <c r="AC4" s="34"/>
      <c r="AD4" s="10" t="s">
        <v>202</v>
      </c>
      <c r="AE4" s="10" t="s">
        <v>123</v>
      </c>
      <c r="AF4" s="11">
        <v>0.25</v>
      </c>
      <c r="AG4" s="11">
        <v>0.5</v>
      </c>
      <c r="AH4" s="62" t="s">
        <v>5</v>
      </c>
      <c r="AI4" s="73"/>
      <c r="AJ4" s="55" t="s">
        <v>125</v>
      </c>
      <c r="AK4" s="55" t="s">
        <v>127</v>
      </c>
      <c r="AL4" s="58"/>
    </row>
    <row r="5" spans="1:38">
      <c r="A5" s="12" t="s">
        <v>55</v>
      </c>
      <c r="B5" s="29" t="s">
        <v>53</v>
      </c>
      <c r="C5" s="29" t="s">
        <v>54</v>
      </c>
      <c r="D5" s="13" t="s">
        <v>165</v>
      </c>
      <c r="E5" s="13" t="s">
        <v>56</v>
      </c>
      <c r="F5" s="13">
        <v>6</v>
      </c>
      <c r="G5" s="13" t="s">
        <v>22</v>
      </c>
      <c r="H5" s="13" t="s">
        <v>22</v>
      </c>
      <c r="I5" s="13" t="s">
        <v>118</v>
      </c>
      <c r="J5" s="13" t="s">
        <v>121</v>
      </c>
      <c r="K5" s="14">
        <v>365211</v>
      </c>
      <c r="L5" s="15">
        <v>12</v>
      </c>
      <c r="M5" s="14">
        <v>87651</v>
      </c>
      <c r="N5" s="14">
        <v>78520</v>
      </c>
      <c r="O5" s="14">
        <v>1007510</v>
      </c>
      <c r="P5" s="14">
        <v>127824</v>
      </c>
      <c r="Q5" s="14">
        <v>51130</v>
      </c>
      <c r="R5" s="14">
        <v>15084</v>
      </c>
      <c r="S5" s="14">
        <v>195453</v>
      </c>
      <c r="T5" s="14">
        <v>74483</v>
      </c>
      <c r="U5" s="14">
        <v>0</v>
      </c>
      <c r="V5" s="14">
        <v>0</v>
      </c>
      <c r="W5" s="14"/>
      <c r="X5" s="14">
        <v>0</v>
      </c>
      <c r="Y5" s="14"/>
      <c r="Z5" s="14">
        <v>298517</v>
      </c>
      <c r="AA5" s="14">
        <v>199011</v>
      </c>
      <c r="AB5" s="14">
        <v>345626</v>
      </c>
      <c r="AC5" s="14">
        <v>0</v>
      </c>
      <c r="AD5" s="14"/>
      <c r="AE5" s="14">
        <v>1372721</v>
      </c>
      <c r="AF5" s="16">
        <v>0</v>
      </c>
      <c r="AG5" s="16">
        <v>0</v>
      </c>
      <c r="AH5" s="14">
        <v>0</v>
      </c>
      <c r="AI5" s="19">
        <f t="shared" ref="AI5" si="0">K5+M5+N5+O5+P5+Q5+R5+S5+T5+U5+V5+X5+Y5+AA5+AB5+AH5+AE5+AC5+Z5</f>
        <v>4218741</v>
      </c>
      <c r="AJ5" s="49">
        <v>39788</v>
      </c>
      <c r="AK5" s="39" t="s">
        <v>136</v>
      </c>
      <c r="AL5" s="61"/>
    </row>
    <row r="6" spans="1:38">
      <c r="A6" s="17" t="s">
        <v>60</v>
      </c>
      <c r="B6" s="23" t="s">
        <v>57</v>
      </c>
      <c r="C6" s="23" t="s">
        <v>58</v>
      </c>
      <c r="D6" s="18" t="s">
        <v>166</v>
      </c>
      <c r="E6" s="18" t="s">
        <v>59</v>
      </c>
      <c r="F6" s="18">
        <v>8</v>
      </c>
      <c r="G6" s="18" t="s">
        <v>23</v>
      </c>
      <c r="H6" s="18" t="s">
        <v>24</v>
      </c>
      <c r="I6" s="18" t="s">
        <v>118</v>
      </c>
      <c r="J6" s="18" t="s">
        <v>121</v>
      </c>
      <c r="K6" s="19">
        <v>290658</v>
      </c>
      <c r="L6" s="20">
        <v>4</v>
      </c>
      <c r="M6" s="19">
        <v>23253</v>
      </c>
      <c r="N6" s="19">
        <v>62491</v>
      </c>
      <c r="O6" s="19">
        <v>580111</v>
      </c>
      <c r="P6" s="19">
        <v>101730</v>
      </c>
      <c r="Q6" s="19">
        <v>40692</v>
      </c>
      <c r="R6" s="19">
        <v>15084</v>
      </c>
      <c r="S6" s="19">
        <v>102802</v>
      </c>
      <c r="T6" s="19">
        <v>42383</v>
      </c>
      <c r="U6" s="19">
        <v>23793</v>
      </c>
      <c r="V6" s="19">
        <v>0</v>
      </c>
      <c r="W6" s="19"/>
      <c r="X6" s="19">
        <v>261231</v>
      </c>
      <c r="Y6" s="19">
        <v>174154</v>
      </c>
      <c r="Z6" s="19"/>
      <c r="AA6" s="19">
        <v>0</v>
      </c>
      <c r="AB6" s="19">
        <v>345626</v>
      </c>
      <c r="AC6" s="19">
        <v>22285</v>
      </c>
      <c r="AD6" s="19">
        <v>115000</v>
      </c>
      <c r="AE6" s="19">
        <v>0</v>
      </c>
      <c r="AF6" s="21">
        <v>0</v>
      </c>
      <c r="AG6" s="21">
        <v>0</v>
      </c>
      <c r="AH6" s="19">
        <v>0</v>
      </c>
      <c r="AI6" s="19">
        <f t="shared" ref="AI6:AI11" si="1">K6+M6+N6+O6+P6+Q6+R6+S6+T6+U6+V6+X6+Y6+AA6+AB6+AH6+AE6+AC6+Z6+AD6</f>
        <v>2201293</v>
      </c>
      <c r="AJ6" s="40">
        <v>37622</v>
      </c>
      <c r="AK6" s="55" t="s">
        <v>136</v>
      </c>
      <c r="AL6" s="60"/>
    </row>
    <row r="7" spans="1:38">
      <c r="A7" s="17" t="s">
        <v>67</v>
      </c>
      <c r="B7" s="23" t="s">
        <v>64</v>
      </c>
      <c r="C7" s="23" t="s">
        <v>65</v>
      </c>
      <c r="D7" s="18" t="s">
        <v>167</v>
      </c>
      <c r="E7" s="18" t="s">
        <v>66</v>
      </c>
      <c r="F7" s="18">
        <v>10</v>
      </c>
      <c r="G7" s="18" t="s">
        <v>23</v>
      </c>
      <c r="H7" s="18" t="s">
        <v>26</v>
      </c>
      <c r="I7" s="18" t="s">
        <v>118</v>
      </c>
      <c r="J7" s="18" t="s">
        <v>121</v>
      </c>
      <c r="K7" s="19">
        <v>245556</v>
      </c>
      <c r="L7" s="20">
        <v>4</v>
      </c>
      <c r="M7" s="19">
        <v>19644</v>
      </c>
      <c r="N7" s="19">
        <v>52795</v>
      </c>
      <c r="O7" s="19">
        <v>336933</v>
      </c>
      <c r="P7" s="19">
        <v>85945</v>
      </c>
      <c r="Q7" s="19">
        <v>34378</v>
      </c>
      <c r="R7" s="19">
        <v>15084</v>
      </c>
      <c r="S7" s="19">
        <v>58574</v>
      </c>
      <c r="T7" s="19">
        <v>24163</v>
      </c>
      <c r="U7" s="19">
        <v>23793</v>
      </c>
      <c r="V7" s="19">
        <v>0</v>
      </c>
      <c r="W7" s="19"/>
      <c r="X7" s="19">
        <v>0</v>
      </c>
      <c r="Y7" s="19">
        <v>0</v>
      </c>
      <c r="Z7" s="19">
        <v>133657</v>
      </c>
      <c r="AA7" s="19">
        <v>89104</v>
      </c>
      <c r="AB7" s="19">
        <v>345626</v>
      </c>
      <c r="AC7" s="19">
        <v>22285</v>
      </c>
      <c r="AD7" s="19">
        <v>115000</v>
      </c>
      <c r="AE7" s="19">
        <v>0</v>
      </c>
      <c r="AF7" s="21">
        <v>15</v>
      </c>
      <c r="AG7" s="21">
        <v>0</v>
      </c>
      <c r="AH7" s="19">
        <v>57482</v>
      </c>
      <c r="AI7" s="19">
        <f t="shared" si="1"/>
        <v>1660019</v>
      </c>
      <c r="AJ7" s="40">
        <v>37622</v>
      </c>
      <c r="AK7" s="55" t="s">
        <v>136</v>
      </c>
      <c r="AL7" s="60"/>
    </row>
    <row r="8" spans="1:38">
      <c r="A8" s="17" t="s">
        <v>70</v>
      </c>
      <c r="B8" s="23" t="s">
        <v>68</v>
      </c>
      <c r="C8" s="23" t="s">
        <v>69</v>
      </c>
      <c r="D8" s="18" t="s">
        <v>168</v>
      </c>
      <c r="E8" s="18" t="s">
        <v>56</v>
      </c>
      <c r="F8" s="18">
        <v>10</v>
      </c>
      <c r="G8" s="18" t="s">
        <v>23</v>
      </c>
      <c r="H8" s="18" t="s">
        <v>27</v>
      </c>
      <c r="I8" s="18" t="s">
        <v>118</v>
      </c>
      <c r="J8" s="18" t="s">
        <v>121</v>
      </c>
      <c r="K8" s="19">
        <v>245556</v>
      </c>
      <c r="L8" s="20">
        <v>0</v>
      </c>
      <c r="M8" s="19">
        <v>0</v>
      </c>
      <c r="N8" s="19">
        <v>52795</v>
      </c>
      <c r="O8" s="19">
        <v>336933</v>
      </c>
      <c r="P8" s="19">
        <v>85945</v>
      </c>
      <c r="Q8" s="19">
        <v>34378</v>
      </c>
      <c r="R8" s="19">
        <v>15084</v>
      </c>
      <c r="S8" s="19">
        <v>58574</v>
      </c>
      <c r="T8" s="19">
        <v>24163</v>
      </c>
      <c r="U8" s="19">
        <v>23793</v>
      </c>
      <c r="V8" s="19">
        <v>0</v>
      </c>
      <c r="W8" s="19"/>
      <c r="X8" s="19">
        <v>0</v>
      </c>
      <c r="Y8" s="19">
        <v>0</v>
      </c>
      <c r="Z8" s="19">
        <v>0</v>
      </c>
      <c r="AA8" s="19">
        <v>0</v>
      </c>
      <c r="AB8" s="19">
        <v>345626</v>
      </c>
      <c r="AC8" s="19">
        <v>22285</v>
      </c>
      <c r="AD8" s="19">
        <v>115000</v>
      </c>
      <c r="AE8" s="19">
        <v>0</v>
      </c>
      <c r="AF8" s="21">
        <v>29</v>
      </c>
      <c r="AG8" s="21">
        <v>11</v>
      </c>
      <c r="AH8" s="19">
        <v>161718</v>
      </c>
      <c r="AI8" s="19">
        <f t="shared" si="1"/>
        <v>1521850</v>
      </c>
      <c r="AJ8" s="40">
        <v>40560</v>
      </c>
      <c r="AK8" s="55" t="s">
        <v>136</v>
      </c>
      <c r="AL8" s="60"/>
    </row>
    <row r="9" spans="1:38">
      <c r="A9" s="17" t="s">
        <v>74</v>
      </c>
      <c r="B9" s="23" t="s">
        <v>71</v>
      </c>
      <c r="C9" s="23" t="s">
        <v>72</v>
      </c>
      <c r="D9" s="18" t="s">
        <v>169</v>
      </c>
      <c r="E9" s="18" t="s">
        <v>73</v>
      </c>
      <c r="F9" s="18">
        <v>10</v>
      </c>
      <c r="G9" s="18" t="s">
        <v>23</v>
      </c>
      <c r="H9" s="18" t="s">
        <v>28</v>
      </c>
      <c r="I9" s="18" t="s">
        <v>118</v>
      </c>
      <c r="J9" s="18" t="s">
        <v>121</v>
      </c>
      <c r="K9" s="19">
        <v>245556</v>
      </c>
      <c r="L9" s="20">
        <v>8</v>
      </c>
      <c r="M9" s="19">
        <v>39289</v>
      </c>
      <c r="N9" s="19">
        <v>52795</v>
      </c>
      <c r="O9" s="19">
        <v>336933</v>
      </c>
      <c r="P9" s="19">
        <v>85945</v>
      </c>
      <c r="Q9" s="19">
        <v>34378</v>
      </c>
      <c r="R9" s="19">
        <v>15084</v>
      </c>
      <c r="S9" s="19">
        <v>58574</v>
      </c>
      <c r="T9" s="19">
        <v>24163</v>
      </c>
      <c r="U9" s="19">
        <v>23793</v>
      </c>
      <c r="V9" s="19">
        <v>0</v>
      </c>
      <c r="W9" s="19"/>
      <c r="X9" s="19">
        <v>0</v>
      </c>
      <c r="Y9" s="19"/>
      <c r="Z9" s="19">
        <v>133657</v>
      </c>
      <c r="AA9" s="19">
        <v>89104</v>
      </c>
      <c r="AB9" s="19">
        <v>345626</v>
      </c>
      <c r="AC9" s="19">
        <v>22285</v>
      </c>
      <c r="AD9" s="19">
        <v>115000</v>
      </c>
      <c r="AE9" s="19">
        <v>0</v>
      </c>
      <c r="AF9" s="21">
        <v>25</v>
      </c>
      <c r="AG9" s="21">
        <v>5</v>
      </c>
      <c r="AH9" s="19">
        <v>118797</v>
      </c>
      <c r="AI9" s="19">
        <f t="shared" si="1"/>
        <v>1740979</v>
      </c>
      <c r="AJ9" s="40">
        <v>34700</v>
      </c>
      <c r="AK9" s="55" t="s">
        <v>136</v>
      </c>
      <c r="AL9" s="60"/>
    </row>
    <row r="10" spans="1:38">
      <c r="A10" s="17" t="s">
        <v>77</v>
      </c>
      <c r="B10" s="23" t="s">
        <v>75</v>
      </c>
      <c r="C10" s="23" t="s">
        <v>76</v>
      </c>
      <c r="D10" s="18" t="s">
        <v>170</v>
      </c>
      <c r="E10" s="18" t="s">
        <v>66</v>
      </c>
      <c r="F10" s="18">
        <v>11</v>
      </c>
      <c r="G10" s="18" t="s">
        <v>29</v>
      </c>
      <c r="H10" s="18" t="s">
        <v>30</v>
      </c>
      <c r="I10" s="18" t="s">
        <v>118</v>
      </c>
      <c r="J10" s="18" t="s">
        <v>121</v>
      </c>
      <c r="K10" s="19">
        <v>227316</v>
      </c>
      <c r="L10" s="20">
        <v>4</v>
      </c>
      <c r="M10" s="19">
        <v>18185</v>
      </c>
      <c r="N10" s="19">
        <v>48873</v>
      </c>
      <c r="O10" s="19">
        <v>254591</v>
      </c>
      <c r="P10" s="19">
        <v>79561</v>
      </c>
      <c r="Q10" s="19">
        <v>31824</v>
      </c>
      <c r="R10" s="19">
        <v>15084</v>
      </c>
      <c r="S10" s="19">
        <v>43658</v>
      </c>
      <c r="T10" s="19">
        <v>17985</v>
      </c>
      <c r="U10" s="19">
        <v>23793</v>
      </c>
      <c r="V10" s="19">
        <v>0</v>
      </c>
      <c r="W10" s="19"/>
      <c r="X10" s="19">
        <v>0</v>
      </c>
      <c r="Y10" s="19">
        <v>0</v>
      </c>
      <c r="Z10" s="19">
        <v>224048</v>
      </c>
      <c r="AA10" s="19">
        <v>149360</v>
      </c>
      <c r="AB10" s="19">
        <v>345626</v>
      </c>
      <c r="AC10" s="19">
        <v>22285</v>
      </c>
      <c r="AD10" s="19">
        <v>115000</v>
      </c>
      <c r="AE10" s="19">
        <v>0</v>
      </c>
      <c r="AF10" s="21">
        <v>19</v>
      </c>
      <c r="AG10" s="21">
        <v>0</v>
      </c>
      <c r="AH10" s="19">
        <v>60238</v>
      </c>
      <c r="AI10" s="19">
        <f t="shared" si="1"/>
        <v>1677427</v>
      </c>
      <c r="AJ10" s="40">
        <v>37641</v>
      </c>
      <c r="AK10" s="55" t="s">
        <v>136</v>
      </c>
      <c r="AL10" s="60"/>
    </row>
    <row r="11" spans="1:38">
      <c r="A11" s="17" t="s">
        <v>81</v>
      </c>
      <c r="B11" s="23" t="s">
        <v>78</v>
      </c>
      <c r="C11" s="23" t="s">
        <v>79</v>
      </c>
      <c r="D11" s="18" t="s">
        <v>171</v>
      </c>
      <c r="E11" s="18" t="s">
        <v>80</v>
      </c>
      <c r="F11" s="18">
        <v>11</v>
      </c>
      <c r="G11" s="18" t="s">
        <v>29</v>
      </c>
      <c r="H11" s="18" t="s">
        <v>31</v>
      </c>
      <c r="I11" s="18" t="s">
        <v>118</v>
      </c>
      <c r="J11" s="18" t="s">
        <v>121</v>
      </c>
      <c r="K11" s="19">
        <v>227316</v>
      </c>
      <c r="L11" s="20">
        <v>15</v>
      </c>
      <c r="M11" s="19">
        <v>68195</v>
      </c>
      <c r="N11" s="19">
        <v>48873</v>
      </c>
      <c r="O11" s="19">
        <v>254591</v>
      </c>
      <c r="P11" s="19">
        <v>79561</v>
      </c>
      <c r="Q11" s="19">
        <v>31824</v>
      </c>
      <c r="R11" s="19">
        <v>15084</v>
      </c>
      <c r="S11" s="19">
        <v>43658</v>
      </c>
      <c r="T11" s="19">
        <v>17985</v>
      </c>
      <c r="U11" s="19">
        <v>23793</v>
      </c>
      <c r="V11" s="19">
        <v>13620</v>
      </c>
      <c r="W11" s="19"/>
      <c r="X11" s="19">
        <v>0</v>
      </c>
      <c r="Y11" s="19">
        <v>0</v>
      </c>
      <c r="Z11" s="19">
        <v>112021</v>
      </c>
      <c r="AA11" s="19">
        <v>74680</v>
      </c>
      <c r="AB11" s="19">
        <v>345626</v>
      </c>
      <c r="AC11" s="19">
        <v>22285</v>
      </c>
      <c r="AD11" s="19">
        <v>115000</v>
      </c>
      <c r="AE11" s="19">
        <v>0</v>
      </c>
      <c r="AF11" s="21">
        <v>24</v>
      </c>
      <c r="AG11" s="21">
        <v>0</v>
      </c>
      <c r="AH11" s="19">
        <v>76091</v>
      </c>
      <c r="AI11" s="19">
        <f t="shared" si="1"/>
        <v>1570203</v>
      </c>
      <c r="AJ11" s="40">
        <v>29587</v>
      </c>
      <c r="AK11" s="55" t="s">
        <v>136</v>
      </c>
      <c r="AL11" s="60"/>
    </row>
    <row r="12" spans="1:38">
      <c r="A12" s="17" t="s">
        <v>84</v>
      </c>
      <c r="B12" s="23" t="s">
        <v>82</v>
      </c>
      <c r="C12" s="23" t="s">
        <v>83</v>
      </c>
      <c r="D12" s="18" t="s">
        <v>172</v>
      </c>
      <c r="E12" s="18" t="s">
        <v>122</v>
      </c>
      <c r="F12" s="18">
        <v>13</v>
      </c>
      <c r="G12" s="18" t="s">
        <v>32</v>
      </c>
      <c r="H12" s="18" t="s">
        <v>33</v>
      </c>
      <c r="I12" s="18" t="s">
        <v>118</v>
      </c>
      <c r="J12" s="18" t="s">
        <v>121</v>
      </c>
      <c r="K12" s="19">
        <v>194943</v>
      </c>
      <c r="L12" s="20">
        <v>13</v>
      </c>
      <c r="M12" s="19">
        <v>50685</v>
      </c>
      <c r="N12" s="19">
        <v>41913</v>
      </c>
      <c r="O12" s="19">
        <v>139841</v>
      </c>
      <c r="P12" s="19">
        <v>68230</v>
      </c>
      <c r="Q12" s="19">
        <v>27292</v>
      </c>
      <c r="R12" s="19">
        <v>54472</v>
      </c>
      <c r="S12" s="19">
        <v>27260</v>
      </c>
      <c r="T12" s="19">
        <v>10367</v>
      </c>
      <c r="U12" s="19">
        <v>39310</v>
      </c>
      <c r="V12" s="19">
        <v>0</v>
      </c>
      <c r="W12" s="19"/>
      <c r="X12" s="19">
        <v>0</v>
      </c>
      <c r="Y12" s="19">
        <v>0</v>
      </c>
      <c r="Z12" s="19">
        <v>92185</v>
      </c>
      <c r="AA12" s="19">
        <v>61457</v>
      </c>
      <c r="AB12" s="19">
        <v>345626</v>
      </c>
      <c r="AC12" s="19">
        <v>22285</v>
      </c>
      <c r="AD12" s="19">
        <v>115000</v>
      </c>
      <c r="AE12" s="19">
        <v>0</v>
      </c>
      <c r="AF12" s="21"/>
      <c r="AG12" s="21">
        <v>0</v>
      </c>
      <c r="AH12" s="19">
        <v>0</v>
      </c>
      <c r="AI12" s="19">
        <f t="shared" ref="AI12:AI13" si="2">K12+M12+N12+O12+P12+Q12+R12+S12+T12+U12+V12+X12+Y12+AA12+AB12+AH12+AE12+AC12+Z12+AD12</f>
        <v>1290866</v>
      </c>
      <c r="AJ12" s="40">
        <v>30682</v>
      </c>
      <c r="AK12" s="55" t="s">
        <v>136</v>
      </c>
      <c r="AL12" s="60"/>
    </row>
    <row r="13" spans="1:38">
      <c r="A13" s="17" t="s">
        <v>87</v>
      </c>
      <c r="B13" s="23" t="s">
        <v>85</v>
      </c>
      <c r="C13" s="23" t="s">
        <v>86</v>
      </c>
      <c r="D13" s="18" t="s">
        <v>173</v>
      </c>
      <c r="E13" s="18" t="s">
        <v>34</v>
      </c>
      <c r="F13" s="18">
        <v>14</v>
      </c>
      <c r="G13" s="18" t="s">
        <v>34</v>
      </c>
      <c r="H13" s="18" t="s">
        <v>35</v>
      </c>
      <c r="I13" s="18" t="s">
        <v>118</v>
      </c>
      <c r="J13" s="18" t="s">
        <v>121</v>
      </c>
      <c r="K13" s="19">
        <v>180528</v>
      </c>
      <c r="L13" s="20">
        <v>15</v>
      </c>
      <c r="M13" s="19">
        <v>54158</v>
      </c>
      <c r="N13" s="19">
        <v>38814</v>
      </c>
      <c r="O13" s="19">
        <v>105633</v>
      </c>
      <c r="P13" s="19">
        <v>63185</v>
      </c>
      <c r="Q13" s="19">
        <v>25274</v>
      </c>
      <c r="R13" s="19">
        <v>54037</v>
      </c>
      <c r="S13" s="19">
        <v>20553</v>
      </c>
      <c r="T13" s="19">
        <v>7666</v>
      </c>
      <c r="U13" s="19">
        <v>39310</v>
      </c>
      <c r="V13" s="19">
        <v>0</v>
      </c>
      <c r="W13" s="19"/>
      <c r="X13" s="19">
        <v>0</v>
      </c>
      <c r="Y13" s="19">
        <v>0</v>
      </c>
      <c r="Z13" s="19">
        <v>81632</v>
      </c>
      <c r="AA13" s="19">
        <v>54422</v>
      </c>
      <c r="AB13" s="19">
        <v>345626</v>
      </c>
      <c r="AC13" s="19">
        <v>42000</v>
      </c>
      <c r="AD13" s="19">
        <v>230000</v>
      </c>
      <c r="AE13" s="19">
        <v>0</v>
      </c>
      <c r="AF13" s="21"/>
      <c r="AG13" s="21">
        <v>0</v>
      </c>
      <c r="AH13" s="19">
        <v>0</v>
      </c>
      <c r="AI13" s="19">
        <f t="shared" si="2"/>
        <v>1342838</v>
      </c>
      <c r="AJ13" s="40">
        <v>29221</v>
      </c>
      <c r="AK13" s="55" t="s">
        <v>136</v>
      </c>
      <c r="AL13" s="60"/>
    </row>
    <row r="14" spans="1:38">
      <c r="A14" s="17" t="s">
        <v>90</v>
      </c>
      <c r="B14" s="23" t="s">
        <v>88</v>
      </c>
      <c r="C14" s="23" t="s">
        <v>89</v>
      </c>
      <c r="D14" s="18" t="s">
        <v>174</v>
      </c>
      <c r="E14" s="18" t="s">
        <v>80</v>
      </c>
      <c r="F14" s="18">
        <v>15</v>
      </c>
      <c r="G14" s="18" t="s">
        <v>34</v>
      </c>
      <c r="H14" s="18" t="s">
        <v>36</v>
      </c>
      <c r="I14" s="18" t="s">
        <v>118</v>
      </c>
      <c r="J14" s="18" t="s">
        <v>121</v>
      </c>
      <c r="K14" s="19">
        <v>167270</v>
      </c>
      <c r="L14" s="20">
        <v>11</v>
      </c>
      <c r="M14" s="19">
        <v>40145</v>
      </c>
      <c r="N14" s="19">
        <v>35963</v>
      </c>
      <c r="O14" s="19">
        <v>84846</v>
      </c>
      <c r="P14" s="19">
        <v>58545</v>
      </c>
      <c r="Q14" s="19">
        <v>23418</v>
      </c>
      <c r="R14" s="19">
        <v>46534</v>
      </c>
      <c r="S14" s="19">
        <v>15939</v>
      </c>
      <c r="T14" s="19">
        <v>5997</v>
      </c>
      <c r="U14" s="19">
        <v>39310</v>
      </c>
      <c r="V14" s="19">
        <v>10592</v>
      </c>
      <c r="W14" s="19">
        <v>1600</v>
      </c>
      <c r="X14" s="19">
        <v>0</v>
      </c>
      <c r="Y14" s="19">
        <v>0</v>
      </c>
      <c r="Z14" s="19">
        <v>72696</v>
      </c>
      <c r="AA14" s="19">
        <v>48464</v>
      </c>
      <c r="AB14" s="19">
        <v>345626</v>
      </c>
      <c r="AC14" s="19">
        <v>42000</v>
      </c>
      <c r="AD14" s="19">
        <v>230000</v>
      </c>
      <c r="AE14" s="19">
        <v>0</v>
      </c>
      <c r="AF14" s="21"/>
      <c r="AG14" s="21">
        <v>0</v>
      </c>
      <c r="AH14" s="19">
        <v>0</v>
      </c>
      <c r="AI14" s="19">
        <f>K14+M14+N14+O14+P14+Q14+R14+S14+T14+U14+V14+X14+Y14+AA14+AB14+AH14+AE14+AC14+Z14+AD14+W14</f>
        <v>1268945</v>
      </c>
      <c r="AJ14" s="40">
        <v>32082</v>
      </c>
      <c r="AK14" s="55" t="s">
        <v>136</v>
      </c>
      <c r="AL14" s="60"/>
    </row>
    <row r="15" spans="1:38">
      <c r="A15" s="17" t="s">
        <v>109</v>
      </c>
      <c r="B15" s="23" t="s">
        <v>78</v>
      </c>
      <c r="C15" s="23" t="s">
        <v>79</v>
      </c>
      <c r="D15" s="18" t="s">
        <v>175</v>
      </c>
      <c r="E15" s="18" t="s">
        <v>122</v>
      </c>
      <c r="F15" s="18">
        <v>16</v>
      </c>
      <c r="G15" s="18" t="s">
        <v>34</v>
      </c>
      <c r="H15" s="18" t="s">
        <v>37</v>
      </c>
      <c r="I15" s="18" t="s">
        <v>118</v>
      </c>
      <c r="J15" s="18" t="s">
        <v>121</v>
      </c>
      <c r="K15" s="19">
        <v>154198</v>
      </c>
      <c r="L15" s="22">
        <v>9</v>
      </c>
      <c r="M15" s="19">
        <v>27756</v>
      </c>
      <c r="N15" s="19">
        <v>33153</v>
      </c>
      <c r="O15" s="19">
        <v>83330</v>
      </c>
      <c r="P15" s="19">
        <v>53969</v>
      </c>
      <c r="Q15" s="19">
        <v>21588</v>
      </c>
      <c r="R15" s="19">
        <v>49028</v>
      </c>
      <c r="S15" s="19">
        <v>15526</v>
      </c>
      <c r="T15" s="19">
        <v>5825</v>
      </c>
      <c r="U15" s="19">
        <v>39310</v>
      </c>
      <c r="V15" s="19">
        <v>0</v>
      </c>
      <c r="W15" s="19">
        <v>1600</v>
      </c>
      <c r="X15" s="19">
        <v>0</v>
      </c>
      <c r="Y15" s="19">
        <v>0</v>
      </c>
      <c r="Z15" s="19">
        <v>70094</v>
      </c>
      <c r="AA15" s="19">
        <v>46729</v>
      </c>
      <c r="AB15" s="19">
        <v>345626</v>
      </c>
      <c r="AC15" s="19">
        <v>42000</v>
      </c>
      <c r="AD15" s="19">
        <v>230000</v>
      </c>
      <c r="AE15" s="19">
        <v>0</v>
      </c>
      <c r="AF15" s="21"/>
      <c r="AG15" s="21">
        <v>0</v>
      </c>
      <c r="AH15" s="19">
        <v>0</v>
      </c>
      <c r="AI15" s="19">
        <f>K15+M15+N15+O15+P15+Q15+R15+S15+T15+U15+V15+X15+Y15+AA15+AB15+AH15+AE15+AC15+Z15+AD15+W15</f>
        <v>1219732</v>
      </c>
      <c r="AJ15" s="40">
        <v>33970</v>
      </c>
      <c r="AK15" s="55" t="s">
        <v>136</v>
      </c>
      <c r="AL15" s="60"/>
    </row>
    <row r="16" spans="1:38">
      <c r="A16" s="17" t="s">
        <v>110</v>
      </c>
      <c r="B16" s="23" t="s">
        <v>91</v>
      </c>
      <c r="C16" s="23" t="s">
        <v>92</v>
      </c>
      <c r="D16" s="18" t="s">
        <v>176</v>
      </c>
      <c r="E16" s="18"/>
      <c r="F16" s="18">
        <v>17</v>
      </c>
      <c r="G16" s="18" t="s">
        <v>34</v>
      </c>
      <c r="H16" s="18" t="s">
        <v>35</v>
      </c>
      <c r="I16" s="18" t="s">
        <v>118</v>
      </c>
      <c r="J16" s="18" t="s">
        <v>121</v>
      </c>
      <c r="K16" s="19">
        <v>143034</v>
      </c>
      <c r="L16" s="22">
        <v>10</v>
      </c>
      <c r="M16" s="19">
        <v>28607</v>
      </c>
      <c r="N16" s="19">
        <v>30752</v>
      </c>
      <c r="O16" s="19">
        <v>64429</v>
      </c>
      <c r="P16" s="19">
        <v>50062</v>
      </c>
      <c r="Q16" s="19">
        <v>20025</v>
      </c>
      <c r="R16" s="19">
        <v>45611</v>
      </c>
      <c r="S16" s="19">
        <v>11188</v>
      </c>
      <c r="T16" s="19">
        <v>4176</v>
      </c>
      <c r="U16" s="19">
        <v>39310</v>
      </c>
      <c r="V16" s="19">
        <v>0</v>
      </c>
      <c r="W16" s="19">
        <v>6400</v>
      </c>
      <c r="X16" s="19">
        <v>0</v>
      </c>
      <c r="Y16" s="19">
        <v>0</v>
      </c>
      <c r="Z16" s="19">
        <v>62892</v>
      </c>
      <c r="AA16" s="19">
        <v>41928</v>
      </c>
      <c r="AB16" s="19">
        <v>345626</v>
      </c>
      <c r="AC16" s="19">
        <v>42000</v>
      </c>
      <c r="AD16" s="19">
        <v>230000</v>
      </c>
      <c r="AE16" s="19">
        <v>0</v>
      </c>
      <c r="AF16" s="21"/>
      <c r="AG16" s="21">
        <v>0</v>
      </c>
      <c r="AH16" s="19">
        <v>0</v>
      </c>
      <c r="AI16" s="19">
        <f>K16+M16+N16+O16+P16+Q16+R16+S16+T16+U16+V16+X16+Y16+AA16+AB16+AH16+AE16+AC16+Z16+AD16+W16</f>
        <v>1166040</v>
      </c>
      <c r="AJ16" s="40">
        <v>32874</v>
      </c>
      <c r="AK16" s="55" t="s">
        <v>136</v>
      </c>
      <c r="AL16" s="60"/>
    </row>
    <row r="17" spans="1:38">
      <c r="A17" s="17" t="s">
        <v>97</v>
      </c>
      <c r="B17" s="23" t="s">
        <v>93</v>
      </c>
      <c r="C17" s="23" t="s">
        <v>57</v>
      </c>
      <c r="D17" s="18" t="s">
        <v>177</v>
      </c>
      <c r="E17" s="18"/>
      <c r="F17" s="18">
        <v>17</v>
      </c>
      <c r="G17" s="18" t="s">
        <v>40</v>
      </c>
      <c r="H17" s="18" t="s">
        <v>41</v>
      </c>
      <c r="I17" s="18" t="s">
        <v>118</v>
      </c>
      <c r="J17" s="18" t="s">
        <v>121</v>
      </c>
      <c r="K17" s="19">
        <v>143034</v>
      </c>
      <c r="L17" s="22">
        <v>12</v>
      </c>
      <c r="M17" s="19">
        <v>34328</v>
      </c>
      <c r="N17" s="19">
        <v>30752</v>
      </c>
      <c r="O17" s="19">
        <v>64429</v>
      </c>
      <c r="P17" s="19">
        <v>50062</v>
      </c>
      <c r="Q17" s="19">
        <v>20025</v>
      </c>
      <c r="R17" s="19">
        <v>45611</v>
      </c>
      <c r="S17" s="19">
        <v>11188</v>
      </c>
      <c r="T17" s="19">
        <v>4176</v>
      </c>
      <c r="U17" s="19">
        <v>39310</v>
      </c>
      <c r="V17" s="19">
        <v>0</v>
      </c>
      <c r="W17" s="19">
        <v>4800</v>
      </c>
      <c r="X17" s="19">
        <v>0</v>
      </c>
      <c r="Y17" s="19">
        <v>0</v>
      </c>
      <c r="Z17" s="19">
        <v>62892</v>
      </c>
      <c r="AA17" s="19">
        <v>41928</v>
      </c>
      <c r="AB17" s="19">
        <v>345626</v>
      </c>
      <c r="AC17" s="19">
        <v>42000</v>
      </c>
      <c r="AD17" s="19">
        <v>230000</v>
      </c>
      <c r="AE17" s="19">
        <v>0</v>
      </c>
      <c r="AF17" s="21"/>
      <c r="AG17" s="21">
        <v>0</v>
      </c>
      <c r="AH17" s="19">
        <v>0</v>
      </c>
      <c r="AI17" s="19">
        <f t="shared" ref="AI17:AI20" si="3">K17+M17+N17+O17+P17+Q17+R17+S17+T17+U17+V17+X17+Y17+AA17+AB17+AH17+AE17+AC17+Z17+AD17+W17</f>
        <v>1170161</v>
      </c>
      <c r="AJ17" s="40">
        <v>31413</v>
      </c>
      <c r="AK17" s="55" t="s">
        <v>136</v>
      </c>
      <c r="AL17" s="60"/>
    </row>
    <row r="18" spans="1:38">
      <c r="A18" s="17" t="s">
        <v>98</v>
      </c>
      <c r="B18" s="23" t="s">
        <v>95</v>
      </c>
      <c r="C18" s="23" t="s">
        <v>96</v>
      </c>
      <c r="D18" s="18" t="s">
        <v>178</v>
      </c>
      <c r="E18" s="18"/>
      <c r="F18" s="18">
        <v>17</v>
      </c>
      <c r="G18" s="18" t="s">
        <v>40</v>
      </c>
      <c r="H18" s="18" t="s">
        <v>41</v>
      </c>
      <c r="I18" s="18" t="s">
        <v>118</v>
      </c>
      <c r="J18" s="18" t="s">
        <v>121</v>
      </c>
      <c r="K18" s="19">
        <v>143034</v>
      </c>
      <c r="L18" s="22">
        <v>8</v>
      </c>
      <c r="M18" s="19">
        <v>22885</v>
      </c>
      <c r="N18" s="19">
        <v>30752</v>
      </c>
      <c r="O18" s="19">
        <v>64429</v>
      </c>
      <c r="P18" s="19">
        <v>50062</v>
      </c>
      <c r="Q18" s="19">
        <v>20025</v>
      </c>
      <c r="R18" s="19">
        <v>45611</v>
      </c>
      <c r="S18" s="19">
        <v>11188</v>
      </c>
      <c r="T18" s="19">
        <v>4176</v>
      </c>
      <c r="U18" s="19">
        <v>39310</v>
      </c>
      <c r="V18" s="19">
        <v>0</v>
      </c>
      <c r="W18" s="19">
        <v>6400</v>
      </c>
      <c r="X18" s="19">
        <v>0</v>
      </c>
      <c r="Y18" s="19">
        <v>0</v>
      </c>
      <c r="Z18" s="19">
        <v>62892</v>
      </c>
      <c r="AA18" s="19">
        <v>41928</v>
      </c>
      <c r="AB18" s="19">
        <v>345626</v>
      </c>
      <c r="AC18" s="19">
        <v>42000</v>
      </c>
      <c r="AD18" s="19">
        <v>230000</v>
      </c>
      <c r="AE18" s="19">
        <v>0</v>
      </c>
      <c r="AF18" s="21">
        <v>29</v>
      </c>
      <c r="AG18" s="21">
        <v>54</v>
      </c>
      <c r="AH18" s="19">
        <v>128027</v>
      </c>
      <c r="AI18" s="19">
        <f t="shared" si="3"/>
        <v>1288345</v>
      </c>
      <c r="AJ18" s="40">
        <v>31048</v>
      </c>
      <c r="AK18" s="55" t="s">
        <v>136</v>
      </c>
      <c r="AL18" s="60"/>
    </row>
    <row r="19" spans="1:38">
      <c r="A19" s="17" t="s">
        <v>100</v>
      </c>
      <c r="B19" s="23" t="s">
        <v>99</v>
      </c>
      <c r="C19" s="23" t="s">
        <v>96</v>
      </c>
      <c r="D19" s="18" t="s">
        <v>179</v>
      </c>
      <c r="E19" s="18"/>
      <c r="F19" s="18">
        <v>17</v>
      </c>
      <c r="G19" s="18" t="s">
        <v>40</v>
      </c>
      <c r="H19" s="18" t="s">
        <v>41</v>
      </c>
      <c r="I19" s="18" t="s">
        <v>118</v>
      </c>
      <c r="J19" s="18" t="s">
        <v>121</v>
      </c>
      <c r="K19" s="19">
        <v>143034</v>
      </c>
      <c r="L19" s="22">
        <v>9</v>
      </c>
      <c r="M19" s="19">
        <v>25746</v>
      </c>
      <c r="N19" s="19">
        <v>30752</v>
      </c>
      <c r="O19" s="19">
        <v>64429</v>
      </c>
      <c r="P19" s="19">
        <v>50062</v>
      </c>
      <c r="Q19" s="19">
        <v>20025</v>
      </c>
      <c r="R19" s="19">
        <v>45611</v>
      </c>
      <c r="S19" s="19">
        <v>11188</v>
      </c>
      <c r="T19" s="19">
        <v>4176</v>
      </c>
      <c r="U19" s="19">
        <v>39310</v>
      </c>
      <c r="V19" s="19">
        <v>0</v>
      </c>
      <c r="W19" s="19">
        <v>6400</v>
      </c>
      <c r="X19" s="19">
        <v>0</v>
      </c>
      <c r="Y19" s="19">
        <v>0</v>
      </c>
      <c r="Z19" s="19">
        <v>62892</v>
      </c>
      <c r="AA19" s="19">
        <v>41928</v>
      </c>
      <c r="AB19" s="19">
        <v>345626</v>
      </c>
      <c r="AC19" s="19">
        <v>42000</v>
      </c>
      <c r="AD19" s="19">
        <v>230000</v>
      </c>
      <c r="AE19" s="19">
        <v>0</v>
      </c>
      <c r="AF19" s="21"/>
      <c r="AG19" s="21">
        <v>50</v>
      </c>
      <c r="AH19" s="19">
        <v>0</v>
      </c>
      <c r="AI19" s="19">
        <f t="shared" si="3"/>
        <v>1163179</v>
      </c>
      <c r="AJ19" s="40">
        <v>33725</v>
      </c>
      <c r="AK19" s="55" t="s">
        <v>136</v>
      </c>
      <c r="AL19" s="60"/>
    </row>
    <row r="20" spans="1:38" ht="15.75" thickBot="1">
      <c r="A20" s="24" t="s">
        <v>111</v>
      </c>
      <c r="B20" s="25" t="s">
        <v>101</v>
      </c>
      <c r="C20" s="25" t="s">
        <v>102</v>
      </c>
      <c r="D20" s="28" t="s">
        <v>185</v>
      </c>
      <c r="E20" s="28"/>
      <c r="F20" s="28">
        <v>18</v>
      </c>
      <c r="G20" s="28" t="s">
        <v>40</v>
      </c>
      <c r="H20" s="28" t="s">
        <v>41</v>
      </c>
      <c r="I20" s="28" t="s">
        <v>118</v>
      </c>
      <c r="J20" s="28" t="s">
        <v>121</v>
      </c>
      <c r="K20" s="26">
        <v>132422</v>
      </c>
      <c r="L20" s="77">
        <v>8</v>
      </c>
      <c r="M20" s="26">
        <v>21188</v>
      </c>
      <c r="N20" s="26">
        <v>28471</v>
      </c>
      <c r="O20" s="26">
        <v>62393</v>
      </c>
      <c r="P20" s="26">
        <v>46348</v>
      </c>
      <c r="Q20" s="26">
        <v>18539</v>
      </c>
      <c r="R20" s="26">
        <v>45611</v>
      </c>
      <c r="S20" s="26">
        <v>10230</v>
      </c>
      <c r="T20" s="26">
        <v>3780</v>
      </c>
      <c r="U20" s="26">
        <v>39310</v>
      </c>
      <c r="V20" s="26">
        <v>0</v>
      </c>
      <c r="W20" s="26">
        <v>4800</v>
      </c>
      <c r="X20" s="26">
        <v>0</v>
      </c>
      <c r="Y20" s="26">
        <v>0</v>
      </c>
      <c r="Z20" s="26">
        <v>60171</v>
      </c>
      <c r="AA20" s="26">
        <v>40114</v>
      </c>
      <c r="AB20" s="26">
        <v>345626</v>
      </c>
      <c r="AC20" s="26">
        <v>42000</v>
      </c>
      <c r="AD20" s="26">
        <v>230000</v>
      </c>
      <c r="AE20" s="26">
        <v>0</v>
      </c>
      <c r="AF20" s="78"/>
      <c r="AG20" s="78">
        <v>0</v>
      </c>
      <c r="AH20" s="26">
        <v>0</v>
      </c>
      <c r="AI20" s="19">
        <f t="shared" si="3"/>
        <v>1131003</v>
      </c>
      <c r="AJ20" s="79">
        <v>34700</v>
      </c>
      <c r="AK20" s="101" t="s">
        <v>136</v>
      </c>
      <c r="AL20" s="36"/>
    </row>
    <row r="25" spans="1:38" ht="15.75" thickBot="1">
      <c r="A25" s="464" t="s">
        <v>187</v>
      </c>
      <c r="B25" s="464"/>
      <c r="C25" s="464"/>
      <c r="D25" s="464"/>
      <c r="E25" s="464"/>
      <c r="F25" s="464"/>
      <c r="G25" s="464"/>
      <c r="H25" s="464"/>
      <c r="I25" s="464"/>
      <c r="J25" s="464"/>
      <c r="K25" s="464"/>
      <c r="L25" s="464"/>
      <c r="M25" s="464"/>
      <c r="N25" s="464"/>
      <c r="O25" s="464"/>
      <c r="P25" s="464"/>
      <c r="Q25" s="464"/>
      <c r="R25" s="464"/>
      <c r="S25" s="464"/>
      <c r="T25" s="464"/>
      <c r="U25" s="464"/>
      <c r="V25" s="464"/>
      <c r="W25" s="464"/>
      <c r="X25" s="464"/>
      <c r="Y25" s="464"/>
      <c r="Z25" s="464"/>
      <c r="AA25" s="464"/>
      <c r="AB25" s="464"/>
      <c r="AC25" s="464"/>
      <c r="AD25" s="464"/>
      <c r="AE25" s="464"/>
      <c r="AF25" s="464"/>
      <c r="AG25" s="464"/>
      <c r="AH25" s="464"/>
      <c r="AI25" s="464"/>
      <c r="AJ25" s="464"/>
      <c r="AK25" s="464"/>
    </row>
    <row r="26" spans="1:38">
      <c r="A26" s="41" t="s">
        <v>0</v>
      </c>
      <c r="B26" s="130" t="s">
        <v>49</v>
      </c>
      <c r="C26" s="43" t="s">
        <v>49</v>
      </c>
      <c r="D26" s="43" t="s">
        <v>163</v>
      </c>
      <c r="E26" s="43" t="s">
        <v>52</v>
      </c>
      <c r="F26" s="44" t="s">
        <v>1</v>
      </c>
      <c r="G26" s="44" t="s">
        <v>2</v>
      </c>
      <c r="H26" s="130" t="s">
        <v>116</v>
      </c>
      <c r="I26" s="32" t="s">
        <v>117</v>
      </c>
      <c r="J26" s="32" t="s">
        <v>119</v>
      </c>
      <c r="K26" s="131" t="s">
        <v>46</v>
      </c>
      <c r="L26" s="461" t="s">
        <v>3</v>
      </c>
      <c r="M26" s="462"/>
      <c r="N26" s="44" t="s">
        <v>6</v>
      </c>
      <c r="O26" s="44" t="s">
        <v>7</v>
      </c>
      <c r="P26" s="44" t="s">
        <v>8</v>
      </c>
      <c r="Q26" s="44" t="s">
        <v>9</v>
      </c>
      <c r="R26" s="44" t="s">
        <v>10</v>
      </c>
      <c r="S26" s="44" t="s">
        <v>11</v>
      </c>
      <c r="T26" s="44" t="s">
        <v>12</v>
      </c>
      <c r="U26" s="44" t="s">
        <v>145</v>
      </c>
      <c r="V26" s="46" t="s">
        <v>20</v>
      </c>
      <c r="W26" s="44" t="s">
        <v>159</v>
      </c>
      <c r="X26" s="47" t="s">
        <v>14</v>
      </c>
      <c r="Y26" s="47" t="s">
        <v>15</v>
      </c>
      <c r="Z26" s="47" t="s">
        <v>155</v>
      </c>
      <c r="AA26" s="44" t="s">
        <v>157</v>
      </c>
      <c r="AB26" s="44" t="s">
        <v>130</v>
      </c>
      <c r="AC26" s="44"/>
      <c r="AD26" s="44" t="s">
        <v>131</v>
      </c>
      <c r="AE26" s="44" t="s">
        <v>48</v>
      </c>
      <c r="AF26" s="461" t="s">
        <v>17</v>
      </c>
      <c r="AG26" s="463"/>
      <c r="AH26" s="463"/>
      <c r="AI26" s="56" t="s">
        <v>18</v>
      </c>
      <c r="AJ26" s="37" t="s">
        <v>124</v>
      </c>
      <c r="AK26" s="39" t="s">
        <v>126</v>
      </c>
      <c r="AL26" s="57" t="s">
        <v>135</v>
      </c>
    </row>
    <row r="27" spans="1:38" ht="15.75" thickBot="1">
      <c r="A27" s="89"/>
      <c r="B27" s="90" t="s">
        <v>50</v>
      </c>
      <c r="C27" s="91" t="s">
        <v>51</v>
      </c>
      <c r="D27" s="91" t="s">
        <v>164</v>
      </c>
      <c r="E27" s="91"/>
      <c r="F27" s="92"/>
      <c r="G27" s="92"/>
      <c r="H27" s="93"/>
      <c r="I27" s="64"/>
      <c r="J27" s="64" t="s">
        <v>120</v>
      </c>
      <c r="K27" s="94" t="s">
        <v>47</v>
      </c>
      <c r="L27" s="95" t="s">
        <v>4</v>
      </c>
      <c r="M27" s="95" t="s">
        <v>5</v>
      </c>
      <c r="N27" s="92"/>
      <c r="O27" s="92"/>
      <c r="P27" s="92"/>
      <c r="Q27" s="92"/>
      <c r="R27" s="92"/>
      <c r="S27" s="92"/>
      <c r="T27" s="92"/>
      <c r="U27" s="92">
        <v>19529</v>
      </c>
      <c r="V27" s="96" t="s">
        <v>21</v>
      </c>
      <c r="W27" s="97" t="s">
        <v>160</v>
      </c>
      <c r="X27" s="92"/>
      <c r="Y27" s="98">
        <v>19803</v>
      </c>
      <c r="Z27" s="98" t="s">
        <v>156</v>
      </c>
      <c r="AA27" s="98" t="s">
        <v>158</v>
      </c>
      <c r="AB27" s="98" t="s">
        <v>129</v>
      </c>
      <c r="AC27" s="98"/>
      <c r="AD27" s="97" t="s">
        <v>132</v>
      </c>
      <c r="AE27" s="97" t="s">
        <v>123</v>
      </c>
      <c r="AF27" s="99">
        <v>0.25</v>
      </c>
      <c r="AG27" s="99">
        <v>0.5</v>
      </c>
      <c r="AH27" s="100" t="s">
        <v>5</v>
      </c>
      <c r="AI27" s="73"/>
      <c r="AJ27" s="38" t="s">
        <v>125</v>
      </c>
      <c r="AK27" s="101" t="s">
        <v>127</v>
      </c>
      <c r="AL27" s="74"/>
    </row>
    <row r="28" spans="1:38" ht="15.75" thickBot="1">
      <c r="A28" s="112" t="s">
        <v>140</v>
      </c>
      <c r="B28" s="113" t="s">
        <v>61</v>
      </c>
      <c r="C28" s="113" t="s">
        <v>62</v>
      </c>
      <c r="D28" s="113" t="s">
        <v>180</v>
      </c>
      <c r="E28" s="113" t="s">
        <v>59</v>
      </c>
      <c r="F28" s="113">
        <v>8</v>
      </c>
      <c r="G28" s="113" t="s">
        <v>23</v>
      </c>
      <c r="H28" s="113" t="s">
        <v>141</v>
      </c>
      <c r="I28" s="113" t="s">
        <v>142</v>
      </c>
      <c r="J28" s="113" t="s">
        <v>143</v>
      </c>
      <c r="K28" s="114">
        <v>0</v>
      </c>
      <c r="L28" s="114">
        <v>1</v>
      </c>
      <c r="M28" s="114">
        <v>0</v>
      </c>
      <c r="N28" s="114">
        <v>0</v>
      </c>
      <c r="O28" s="114">
        <v>0</v>
      </c>
      <c r="P28" s="114">
        <v>0</v>
      </c>
      <c r="Q28" s="114">
        <v>0</v>
      </c>
      <c r="R28" s="114">
        <v>0</v>
      </c>
      <c r="S28" s="114">
        <v>0</v>
      </c>
      <c r="T28" s="114">
        <v>0</v>
      </c>
      <c r="U28" s="114">
        <v>0</v>
      </c>
      <c r="V28" s="114">
        <v>0</v>
      </c>
      <c r="W28" s="114"/>
      <c r="X28" s="114">
        <v>0</v>
      </c>
      <c r="Y28" s="114">
        <v>0</v>
      </c>
      <c r="Z28" s="114"/>
      <c r="AA28" s="114">
        <v>0</v>
      </c>
      <c r="AB28" s="114">
        <v>0</v>
      </c>
      <c r="AC28" s="114"/>
      <c r="AD28" s="114">
        <v>0</v>
      </c>
      <c r="AE28" s="114">
        <v>0</v>
      </c>
      <c r="AF28" s="114">
        <v>0</v>
      </c>
      <c r="AG28" s="114">
        <v>0</v>
      </c>
      <c r="AH28" s="114">
        <v>0</v>
      </c>
      <c r="AI28" s="114">
        <v>0</v>
      </c>
      <c r="AJ28" s="115">
        <v>40544</v>
      </c>
      <c r="AK28" s="115">
        <v>40908</v>
      </c>
      <c r="AL28" s="116"/>
    </row>
    <row r="31" spans="1:38" ht="15.75" thickBot="1">
      <c r="Q31" s="132" t="s">
        <v>188</v>
      </c>
      <c r="R31" s="132"/>
      <c r="S31" s="132"/>
      <c r="T31" s="132"/>
      <c r="U31" s="132"/>
    </row>
    <row r="32" spans="1:38" ht="16.5" thickBot="1">
      <c r="A32" s="471"/>
      <c r="B32" s="472"/>
      <c r="C32" s="472"/>
      <c r="D32" s="472"/>
      <c r="E32" s="472"/>
      <c r="F32" s="472"/>
      <c r="G32" s="472"/>
      <c r="H32" s="472"/>
      <c r="I32" s="472"/>
      <c r="J32" s="472"/>
      <c r="K32" s="472"/>
      <c r="L32" s="472"/>
      <c r="M32" s="472"/>
      <c r="N32" s="472"/>
      <c r="O32" s="472"/>
      <c r="P32" s="472"/>
      <c r="Q32" s="472"/>
      <c r="R32" s="472"/>
      <c r="S32" s="472"/>
      <c r="T32" s="472"/>
      <c r="U32" s="472"/>
      <c r="V32" s="472"/>
      <c r="W32" s="472"/>
      <c r="X32" s="472"/>
      <c r="Y32" s="472"/>
      <c r="Z32" s="472"/>
      <c r="AA32" s="472"/>
      <c r="AB32" s="472"/>
      <c r="AC32" s="472"/>
      <c r="AD32" s="472"/>
      <c r="AE32" s="472"/>
      <c r="AF32" s="472"/>
      <c r="AG32" s="472"/>
      <c r="AH32" s="472"/>
      <c r="AI32" s="472"/>
      <c r="AJ32" s="472"/>
      <c r="AK32" s="472"/>
      <c r="AL32" s="473"/>
    </row>
    <row r="33" spans="1:38" ht="15.75" thickBot="1">
      <c r="A33" s="106" t="s">
        <v>0</v>
      </c>
      <c r="B33" s="106" t="s">
        <v>49</v>
      </c>
      <c r="C33" s="107" t="s">
        <v>49</v>
      </c>
      <c r="D33" s="107" t="s">
        <v>163</v>
      </c>
      <c r="E33" s="107" t="s">
        <v>52</v>
      </c>
      <c r="F33" s="106" t="s">
        <v>1</v>
      </c>
      <c r="G33" s="106" t="s">
        <v>2</v>
      </c>
      <c r="H33" s="106" t="s">
        <v>116</v>
      </c>
      <c r="I33" s="106" t="s">
        <v>117</v>
      </c>
      <c r="J33" s="106" t="s">
        <v>119</v>
      </c>
      <c r="K33" s="106" t="s">
        <v>46</v>
      </c>
      <c r="L33" s="469" t="s">
        <v>3</v>
      </c>
      <c r="M33" s="469"/>
      <c r="N33" s="106" t="s">
        <v>6</v>
      </c>
      <c r="O33" s="106" t="s">
        <v>7</v>
      </c>
      <c r="P33" s="106" t="s">
        <v>8</v>
      </c>
      <c r="Q33" s="106" t="s">
        <v>9</v>
      </c>
      <c r="R33" s="106" t="s">
        <v>10</v>
      </c>
      <c r="S33" s="106" t="s">
        <v>11</v>
      </c>
      <c r="T33" s="106" t="s">
        <v>12</v>
      </c>
      <c r="U33" s="44" t="s">
        <v>145</v>
      </c>
      <c r="V33" s="108" t="s">
        <v>20</v>
      </c>
      <c r="W33" s="106" t="s">
        <v>38</v>
      </c>
      <c r="X33" s="109" t="s">
        <v>14</v>
      </c>
      <c r="Y33" s="109" t="s">
        <v>15</v>
      </c>
      <c r="Z33" s="47" t="s">
        <v>155</v>
      </c>
      <c r="AA33" s="44" t="s">
        <v>157</v>
      </c>
      <c r="AB33" s="106" t="s">
        <v>130</v>
      </c>
      <c r="AC33" s="106" t="s">
        <v>151</v>
      </c>
      <c r="AD33" s="106" t="s">
        <v>131</v>
      </c>
      <c r="AE33" s="106" t="s">
        <v>48</v>
      </c>
      <c r="AF33" s="469" t="s">
        <v>17</v>
      </c>
      <c r="AG33" s="469"/>
      <c r="AH33" s="469"/>
      <c r="AI33" s="110" t="s">
        <v>18</v>
      </c>
      <c r="AJ33" s="107" t="s">
        <v>124</v>
      </c>
      <c r="AK33" s="107" t="s">
        <v>126</v>
      </c>
      <c r="AL33" s="111" t="s">
        <v>135</v>
      </c>
    </row>
    <row r="34" spans="1:38" ht="15.75" thickBot="1">
      <c r="A34" s="53"/>
      <c r="B34" s="121" t="s">
        <v>50</v>
      </c>
      <c r="C34" s="54" t="s">
        <v>51</v>
      </c>
      <c r="D34" s="54" t="s">
        <v>164</v>
      </c>
      <c r="E34" s="54"/>
      <c r="F34" s="53"/>
      <c r="G34" s="53"/>
      <c r="H34" s="53"/>
      <c r="I34" s="53"/>
      <c r="J34" s="53" t="s">
        <v>120</v>
      </c>
      <c r="K34" s="121" t="s">
        <v>47</v>
      </c>
      <c r="L34" s="122" t="s">
        <v>4</v>
      </c>
      <c r="M34" s="30" t="s">
        <v>5</v>
      </c>
      <c r="N34" s="53"/>
      <c r="O34" s="53"/>
      <c r="P34" s="53"/>
      <c r="Q34" s="53"/>
      <c r="R34" s="53"/>
      <c r="S34" s="53"/>
      <c r="T34" s="53"/>
      <c r="U34" s="8">
        <v>19529</v>
      </c>
      <c r="V34" s="123" t="s">
        <v>21</v>
      </c>
      <c r="W34" s="121" t="s">
        <v>39</v>
      </c>
      <c r="X34" s="53"/>
      <c r="Y34" s="120">
        <v>19803</v>
      </c>
      <c r="Z34" s="34" t="s">
        <v>156</v>
      </c>
      <c r="AA34" s="34" t="s">
        <v>158</v>
      </c>
      <c r="AB34" s="120" t="s">
        <v>129</v>
      </c>
      <c r="AC34" s="120"/>
      <c r="AD34" s="121" t="s">
        <v>203</v>
      </c>
      <c r="AE34" s="121" t="s">
        <v>123</v>
      </c>
      <c r="AF34" s="124">
        <v>0.25</v>
      </c>
      <c r="AG34" s="125">
        <v>0.5</v>
      </c>
      <c r="AH34" s="126" t="s">
        <v>5</v>
      </c>
      <c r="AI34" s="129"/>
      <c r="AJ34" s="54" t="s">
        <v>125</v>
      </c>
      <c r="AK34" s="54" t="s">
        <v>127</v>
      </c>
      <c r="AL34" s="58"/>
    </row>
    <row r="35" spans="1:38">
      <c r="A35" s="12" t="s">
        <v>112</v>
      </c>
      <c r="B35" s="29" t="s">
        <v>103</v>
      </c>
      <c r="C35" s="29" t="s">
        <v>104</v>
      </c>
      <c r="D35" s="29" t="s">
        <v>181</v>
      </c>
      <c r="E35" s="13" t="s">
        <v>66</v>
      </c>
      <c r="F35" s="13">
        <v>13</v>
      </c>
      <c r="G35" s="13" t="s">
        <v>32</v>
      </c>
      <c r="H35" s="13" t="s">
        <v>42</v>
      </c>
      <c r="I35" s="13" t="s">
        <v>118</v>
      </c>
      <c r="J35" s="13" t="s">
        <v>121</v>
      </c>
      <c r="K35" s="14">
        <v>194943</v>
      </c>
      <c r="L35" s="82">
        <v>1</v>
      </c>
      <c r="M35" s="14">
        <v>3899</v>
      </c>
      <c r="N35" s="14">
        <v>41913</v>
      </c>
      <c r="O35" s="14">
        <v>139841</v>
      </c>
      <c r="P35" s="14">
        <v>68230</v>
      </c>
      <c r="Q35" s="14">
        <v>27292</v>
      </c>
      <c r="R35" s="14">
        <v>54472</v>
      </c>
      <c r="S35" s="14">
        <v>27260</v>
      </c>
      <c r="T35" s="14">
        <v>10367</v>
      </c>
      <c r="U35" s="14">
        <v>39310</v>
      </c>
      <c r="V35" s="14">
        <v>0</v>
      </c>
      <c r="W35" s="14">
        <v>0</v>
      </c>
      <c r="X35" s="14"/>
      <c r="Y35" s="14"/>
      <c r="Z35" s="14">
        <v>92185</v>
      </c>
      <c r="AA35" s="14">
        <v>61457</v>
      </c>
      <c r="AB35" s="14">
        <v>345626</v>
      </c>
      <c r="AC35" s="14">
        <v>22285</v>
      </c>
      <c r="AD35" s="14">
        <v>115000</v>
      </c>
      <c r="AE35" s="29">
        <v>0</v>
      </c>
      <c r="AF35" s="13">
        <v>11</v>
      </c>
      <c r="AG35" s="13">
        <v>0</v>
      </c>
      <c r="AH35" s="14">
        <v>24228</v>
      </c>
      <c r="AI35" s="19">
        <f>K35+M35+N35+O35+P35+Q35+R35+S35+T35+U35+V35+X35+Y35+AA35+AB35+AH35+AE35+AD35+AC35+Z35</f>
        <v>1268308</v>
      </c>
      <c r="AJ35" s="49">
        <v>39815</v>
      </c>
      <c r="AK35" s="49">
        <v>40908</v>
      </c>
      <c r="AL35" s="61"/>
    </row>
    <row r="36" spans="1:38">
      <c r="A36" s="17" t="s">
        <v>113</v>
      </c>
      <c r="B36" s="23" t="s">
        <v>58</v>
      </c>
      <c r="C36" s="23" t="s">
        <v>105</v>
      </c>
      <c r="D36" s="23" t="s">
        <v>182</v>
      </c>
      <c r="E36" s="18" t="s">
        <v>106</v>
      </c>
      <c r="F36" s="18">
        <v>13</v>
      </c>
      <c r="G36" s="18" t="s">
        <v>32</v>
      </c>
      <c r="H36" s="18" t="s">
        <v>33</v>
      </c>
      <c r="I36" s="18" t="s">
        <v>118</v>
      </c>
      <c r="J36" s="18" t="s">
        <v>121</v>
      </c>
      <c r="K36" s="19">
        <v>194943</v>
      </c>
      <c r="L36" s="22">
        <v>1</v>
      </c>
      <c r="M36" s="19">
        <v>3899</v>
      </c>
      <c r="N36" s="19">
        <v>41913</v>
      </c>
      <c r="O36" s="19">
        <v>139841</v>
      </c>
      <c r="P36" s="19">
        <v>68230</v>
      </c>
      <c r="Q36" s="19">
        <v>27292</v>
      </c>
      <c r="R36" s="19">
        <v>54472</v>
      </c>
      <c r="S36" s="19">
        <v>27260</v>
      </c>
      <c r="T36" s="19">
        <v>10367</v>
      </c>
      <c r="U36" s="19">
        <v>39310</v>
      </c>
      <c r="V36" s="19">
        <v>0</v>
      </c>
      <c r="W36" s="19">
        <v>0</v>
      </c>
      <c r="X36" s="19">
        <v>0</v>
      </c>
      <c r="Y36" s="19">
        <v>0</v>
      </c>
      <c r="Z36" s="19">
        <v>92185</v>
      </c>
      <c r="AA36" s="19">
        <v>61457</v>
      </c>
      <c r="AB36" s="19">
        <v>345626</v>
      </c>
      <c r="AC36" s="19">
        <v>22285</v>
      </c>
      <c r="AD36" s="19">
        <v>115000</v>
      </c>
      <c r="AE36" s="23">
        <v>0</v>
      </c>
      <c r="AF36" s="18">
        <v>0</v>
      </c>
      <c r="AG36" s="18">
        <v>0</v>
      </c>
      <c r="AH36" s="19">
        <v>0</v>
      </c>
      <c r="AI36" s="19">
        <f t="shared" ref="AI36" si="4">K36+M36+N36+O36+P36+Q36+R36+S36+T36+U36+V36+X36+Y36+AA36+AB36+AH36+AE36+AD36+AC36+Z36</f>
        <v>1244080</v>
      </c>
      <c r="AJ36" s="40">
        <v>39797</v>
      </c>
      <c r="AK36" s="40">
        <v>40908</v>
      </c>
      <c r="AL36" s="60"/>
    </row>
    <row r="37" spans="1:38">
      <c r="A37" s="17" t="s">
        <v>114</v>
      </c>
      <c r="B37" s="23" t="s">
        <v>76</v>
      </c>
      <c r="C37" s="23" t="s">
        <v>83</v>
      </c>
      <c r="D37" s="23" t="s">
        <v>183</v>
      </c>
      <c r="E37" s="18"/>
      <c r="F37" s="18">
        <v>15</v>
      </c>
      <c r="G37" s="18" t="s">
        <v>34</v>
      </c>
      <c r="H37" s="18" t="s">
        <v>43</v>
      </c>
      <c r="I37" s="18" t="s">
        <v>118</v>
      </c>
      <c r="J37" s="18" t="s">
        <v>121</v>
      </c>
      <c r="K37" s="19">
        <v>167270</v>
      </c>
      <c r="L37" s="22">
        <v>2</v>
      </c>
      <c r="M37" s="19">
        <v>6691</v>
      </c>
      <c r="N37" s="19">
        <v>35963</v>
      </c>
      <c r="O37" s="19">
        <v>84846</v>
      </c>
      <c r="P37" s="19">
        <v>58545</v>
      </c>
      <c r="Q37" s="19">
        <v>23418</v>
      </c>
      <c r="R37" s="19">
        <v>46534</v>
      </c>
      <c r="S37" s="19">
        <v>15939</v>
      </c>
      <c r="T37" s="19">
        <v>5997</v>
      </c>
      <c r="U37" s="19">
        <v>39310</v>
      </c>
      <c r="V37" s="19">
        <v>0</v>
      </c>
      <c r="W37" s="19">
        <v>0</v>
      </c>
      <c r="X37" s="19">
        <v>0</v>
      </c>
      <c r="Y37" s="19">
        <v>0</v>
      </c>
      <c r="Z37" s="19">
        <v>72696</v>
      </c>
      <c r="AA37" s="19">
        <v>48464</v>
      </c>
      <c r="AB37" s="19">
        <v>345626</v>
      </c>
      <c r="AC37" s="19">
        <v>42000</v>
      </c>
      <c r="AD37" s="19">
        <v>230000</v>
      </c>
      <c r="AE37" s="19">
        <v>0</v>
      </c>
      <c r="AF37" s="18">
        <v>0</v>
      </c>
      <c r="AG37" s="18">
        <v>0</v>
      </c>
      <c r="AH37" s="19">
        <v>0</v>
      </c>
      <c r="AI37" s="19">
        <f>K37+M37+N37+O37+P37+Q37+R37+S37+T37+U37+V37+X37+Y37+AA37+AB37+AH37+AE37+AD37+AC37+Z37</f>
        <v>1223299</v>
      </c>
      <c r="AJ37" s="40">
        <v>37987</v>
      </c>
      <c r="AK37" s="40">
        <v>40908</v>
      </c>
      <c r="AL37" s="60"/>
    </row>
    <row r="38" spans="1:38" ht="15.75" thickBot="1">
      <c r="A38" s="24" t="s">
        <v>115</v>
      </c>
      <c r="B38" s="25" t="s">
        <v>107</v>
      </c>
      <c r="C38" s="25" t="s">
        <v>108</v>
      </c>
      <c r="D38" s="25" t="s">
        <v>184</v>
      </c>
      <c r="E38" s="28"/>
      <c r="F38" s="28">
        <v>15</v>
      </c>
      <c r="G38" s="28" t="s">
        <v>44</v>
      </c>
      <c r="H38" s="28" t="s">
        <v>45</v>
      </c>
      <c r="I38" s="28" t="s">
        <v>118</v>
      </c>
      <c r="J38" s="28" t="s">
        <v>121</v>
      </c>
      <c r="K38" s="26">
        <v>167270</v>
      </c>
      <c r="L38" s="77">
        <v>2</v>
      </c>
      <c r="M38" s="26">
        <v>6691</v>
      </c>
      <c r="N38" s="26">
        <v>35963</v>
      </c>
      <c r="O38" s="26">
        <v>84846</v>
      </c>
      <c r="P38" s="26">
        <v>58545</v>
      </c>
      <c r="Q38" s="26">
        <v>23418</v>
      </c>
      <c r="R38" s="26">
        <v>46534</v>
      </c>
      <c r="S38" s="26">
        <v>15939</v>
      </c>
      <c r="T38" s="26">
        <v>5997</v>
      </c>
      <c r="U38" s="26">
        <v>39310</v>
      </c>
      <c r="V38" s="26">
        <v>0</v>
      </c>
      <c r="W38" s="26">
        <v>6400</v>
      </c>
      <c r="X38" s="26">
        <v>0</v>
      </c>
      <c r="Y38" s="26">
        <v>0</v>
      </c>
      <c r="Z38" s="26">
        <v>72636</v>
      </c>
      <c r="AA38" s="26">
        <v>48464</v>
      </c>
      <c r="AB38" s="26">
        <v>345626</v>
      </c>
      <c r="AC38" s="26">
        <v>42000</v>
      </c>
      <c r="AD38" s="26">
        <v>230000</v>
      </c>
      <c r="AE38" s="25">
        <v>0</v>
      </c>
      <c r="AF38" s="28"/>
      <c r="AG38" s="28"/>
      <c r="AH38" s="26"/>
      <c r="AI38" s="26">
        <f>K38+M38+N38+O38+P38+Q38+R38+S38+T38+U38+V38+X38+Y38+AA38+AB38+AH38+AE38+AD38+AC38+Z38+W38</f>
        <v>1229639</v>
      </c>
      <c r="AJ38" s="79">
        <v>38718</v>
      </c>
      <c r="AK38" s="79">
        <v>40908</v>
      </c>
      <c r="AL38" s="36"/>
    </row>
  </sheetData>
  <mergeCells count="9">
    <mergeCell ref="A32:AL32"/>
    <mergeCell ref="L33:M33"/>
    <mergeCell ref="AF33:AH33"/>
    <mergeCell ref="A2:AK2"/>
    <mergeCell ref="L3:M3"/>
    <mergeCell ref="AF3:AH3"/>
    <mergeCell ref="A25:AK25"/>
    <mergeCell ref="L26:M26"/>
    <mergeCell ref="AF26:AH26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AL40"/>
  <sheetViews>
    <sheetView workbookViewId="0">
      <selection activeCell="A2" sqref="A2:AL40"/>
    </sheetView>
  </sheetViews>
  <sheetFormatPr baseColWidth="10" defaultRowHeight="15"/>
  <cols>
    <col min="1" max="1" width="14.140625" customWidth="1"/>
    <col min="7" max="7" width="25" customWidth="1"/>
    <col min="8" max="8" width="21.85546875" customWidth="1"/>
    <col min="38" max="38" width="16" customWidth="1"/>
  </cols>
  <sheetData>
    <row r="1" spans="1:38" ht="15.75" thickBot="1"/>
    <row r="2" spans="1:38" ht="21.75" thickBot="1">
      <c r="C2" s="140" t="s">
        <v>255</v>
      </c>
      <c r="D2" s="141">
        <v>2012</v>
      </c>
      <c r="E2" s="142"/>
      <c r="F2" s="139"/>
      <c r="G2" s="139"/>
    </row>
    <row r="3" spans="1:38" ht="21.75" thickBot="1">
      <c r="A3" s="479" t="s">
        <v>254</v>
      </c>
      <c r="B3" s="464"/>
      <c r="C3" s="464"/>
      <c r="D3" s="464"/>
      <c r="E3" s="464"/>
      <c r="F3" s="464"/>
      <c r="G3" s="464"/>
      <c r="H3" s="464"/>
      <c r="I3" s="464"/>
      <c r="J3" s="464"/>
      <c r="K3" s="464"/>
      <c r="L3" s="464"/>
      <c r="M3" s="464"/>
      <c r="N3" s="464"/>
      <c r="O3" s="464"/>
      <c r="P3" s="464"/>
      <c r="Q3" s="464"/>
      <c r="R3" s="464"/>
      <c r="S3" s="464"/>
      <c r="T3" s="464"/>
      <c r="U3" s="464"/>
      <c r="V3" s="464"/>
      <c r="W3" s="464"/>
      <c r="X3" s="464"/>
      <c r="Y3" s="464"/>
      <c r="Z3" s="464"/>
      <c r="AA3" s="464"/>
      <c r="AB3" s="464"/>
      <c r="AC3" s="464"/>
      <c r="AD3" s="464"/>
      <c r="AE3" s="464"/>
      <c r="AF3" s="464"/>
      <c r="AG3" s="464"/>
      <c r="AH3" s="464"/>
      <c r="AI3" s="474"/>
      <c r="AJ3" s="464"/>
      <c r="AK3" s="464"/>
    </row>
    <row r="4" spans="1:38">
      <c r="A4" s="143" t="s">
        <v>204</v>
      </c>
      <c r="B4" s="144" t="s">
        <v>49</v>
      </c>
      <c r="C4" s="145" t="s">
        <v>49</v>
      </c>
      <c r="D4" s="146" t="s">
        <v>206</v>
      </c>
      <c r="E4" s="147" t="s">
        <v>205</v>
      </c>
      <c r="F4" s="148" t="s">
        <v>1</v>
      </c>
      <c r="G4" s="148" t="s">
        <v>222</v>
      </c>
      <c r="H4" s="144" t="s">
        <v>232</v>
      </c>
      <c r="I4" s="149" t="s">
        <v>117</v>
      </c>
      <c r="J4" s="149" t="s">
        <v>119</v>
      </c>
      <c r="K4" s="150" t="s">
        <v>46</v>
      </c>
      <c r="L4" s="480" t="s">
        <v>3</v>
      </c>
      <c r="M4" s="481"/>
      <c r="N4" s="148" t="s">
        <v>6</v>
      </c>
      <c r="O4" s="148" t="s">
        <v>7</v>
      </c>
      <c r="P4" s="148" t="s">
        <v>8</v>
      </c>
      <c r="Q4" s="148" t="s">
        <v>9</v>
      </c>
      <c r="R4" s="148" t="s">
        <v>10</v>
      </c>
      <c r="S4" s="144" t="s">
        <v>11</v>
      </c>
      <c r="T4" s="143" t="s">
        <v>12</v>
      </c>
      <c r="U4" s="148" t="s">
        <v>144</v>
      </c>
      <c r="V4" s="153" t="s">
        <v>20</v>
      </c>
      <c r="W4" s="148" t="s">
        <v>38</v>
      </c>
      <c r="X4" s="154" t="s">
        <v>14</v>
      </c>
      <c r="Y4" s="154" t="s">
        <v>15</v>
      </c>
      <c r="Z4" s="154" t="s">
        <v>155</v>
      </c>
      <c r="AA4" s="148" t="s">
        <v>157</v>
      </c>
      <c r="AB4" s="148" t="s">
        <v>130</v>
      </c>
      <c r="AC4" s="148" t="s">
        <v>151</v>
      </c>
      <c r="AD4" s="148" t="s">
        <v>131</v>
      </c>
      <c r="AE4" s="148" t="s">
        <v>48</v>
      </c>
      <c r="AF4" s="480" t="s">
        <v>17</v>
      </c>
      <c r="AG4" s="482"/>
      <c r="AH4" s="482"/>
      <c r="AI4" s="155" t="s">
        <v>18</v>
      </c>
      <c r="AJ4" s="156" t="s">
        <v>124</v>
      </c>
      <c r="AK4" s="156" t="s">
        <v>126</v>
      </c>
      <c r="AL4" s="157" t="s">
        <v>135</v>
      </c>
    </row>
    <row r="5" spans="1:38" ht="15.75" thickBot="1">
      <c r="A5" s="158"/>
      <c r="B5" s="159" t="s">
        <v>50</v>
      </c>
      <c r="C5" s="160" t="s">
        <v>51</v>
      </c>
      <c r="D5" s="161"/>
      <c r="E5" s="162"/>
      <c r="F5" s="163"/>
      <c r="G5" s="164" t="s">
        <v>223</v>
      </c>
      <c r="H5" s="165" t="s">
        <v>233</v>
      </c>
      <c r="I5" s="166"/>
      <c r="J5" s="166" t="s">
        <v>120</v>
      </c>
      <c r="K5" s="167" t="s">
        <v>47</v>
      </c>
      <c r="L5" s="168" t="s">
        <v>4</v>
      </c>
      <c r="M5" s="168" t="s">
        <v>5</v>
      </c>
      <c r="N5" s="163"/>
      <c r="O5" s="163"/>
      <c r="P5" s="163"/>
      <c r="Q5" s="163"/>
      <c r="R5" s="163"/>
      <c r="S5" s="165"/>
      <c r="T5" s="158"/>
      <c r="U5" s="163"/>
      <c r="V5" s="169" t="s">
        <v>21</v>
      </c>
      <c r="W5" s="164" t="s">
        <v>39</v>
      </c>
      <c r="X5" s="163"/>
      <c r="Y5" s="164">
        <v>19803</v>
      </c>
      <c r="Z5" s="164" t="s">
        <v>156</v>
      </c>
      <c r="AA5" s="164" t="s">
        <v>158</v>
      </c>
      <c r="AB5" s="164" t="s">
        <v>129</v>
      </c>
      <c r="AC5" s="164"/>
      <c r="AD5" s="164" t="s">
        <v>202</v>
      </c>
      <c r="AE5" s="164" t="s">
        <v>123</v>
      </c>
      <c r="AF5" s="170">
        <v>0.25</v>
      </c>
      <c r="AG5" s="170">
        <v>0.5</v>
      </c>
      <c r="AH5" s="171" t="s">
        <v>5</v>
      </c>
      <c r="AI5" s="172"/>
      <c r="AJ5" s="173" t="s">
        <v>125</v>
      </c>
      <c r="AK5" s="173" t="s">
        <v>127</v>
      </c>
      <c r="AL5" s="174"/>
    </row>
    <row r="6" spans="1:38">
      <c r="A6" s="175" t="s">
        <v>22</v>
      </c>
      <c r="B6" s="176" t="s">
        <v>53</v>
      </c>
      <c r="C6" s="176" t="s">
        <v>54</v>
      </c>
      <c r="D6" s="177" t="s">
        <v>207</v>
      </c>
      <c r="E6" s="178" t="s">
        <v>165</v>
      </c>
      <c r="F6" s="178">
        <v>6</v>
      </c>
      <c r="G6" s="178" t="s">
        <v>22</v>
      </c>
      <c r="H6" s="178" t="s">
        <v>56</v>
      </c>
      <c r="I6" s="178" t="s">
        <v>118</v>
      </c>
      <c r="J6" s="178" t="s">
        <v>121</v>
      </c>
      <c r="K6" s="179">
        <v>365211</v>
      </c>
      <c r="L6" s="180">
        <v>12</v>
      </c>
      <c r="M6" s="179">
        <v>87651</v>
      </c>
      <c r="N6" s="179">
        <v>78520</v>
      </c>
      <c r="O6" s="179">
        <v>1007510</v>
      </c>
      <c r="P6" s="179">
        <v>127824</v>
      </c>
      <c r="Q6" s="179">
        <v>51130</v>
      </c>
      <c r="R6" s="179">
        <v>15084</v>
      </c>
      <c r="S6" s="179">
        <v>195453</v>
      </c>
      <c r="T6" s="179">
        <v>74483</v>
      </c>
      <c r="U6" s="179">
        <v>0</v>
      </c>
      <c r="V6" s="179">
        <v>0</v>
      </c>
      <c r="W6" s="179"/>
      <c r="X6" s="179">
        <v>0</v>
      </c>
      <c r="Y6" s="179"/>
      <c r="Z6" s="179"/>
      <c r="AA6" s="179"/>
      <c r="AB6" s="179"/>
      <c r="AC6" s="179"/>
      <c r="AD6" s="179"/>
      <c r="AE6" s="179">
        <v>1372721</v>
      </c>
      <c r="AF6" s="181"/>
      <c r="AG6" s="181"/>
      <c r="AH6" s="179"/>
      <c r="AI6" s="179">
        <f t="shared" ref="AI6" si="0">K6+M6+N6+O6+P6+Q6+R6+S6+T6+U6+V6+X6+Y6+AA6+AB6+AH6+AE6+AC6+Z6</f>
        <v>3375587</v>
      </c>
      <c r="AJ6" s="182">
        <v>39788</v>
      </c>
      <c r="AK6" s="156" t="s">
        <v>136</v>
      </c>
      <c r="AL6" s="183"/>
    </row>
    <row r="7" spans="1:38">
      <c r="A7" s="184" t="s">
        <v>23</v>
      </c>
      <c r="B7" s="185" t="s">
        <v>57</v>
      </c>
      <c r="C7" s="185" t="s">
        <v>58</v>
      </c>
      <c r="D7" s="186" t="s">
        <v>208</v>
      </c>
      <c r="E7" s="187" t="s">
        <v>166</v>
      </c>
      <c r="F7" s="187">
        <v>8</v>
      </c>
      <c r="G7" s="187" t="s">
        <v>224</v>
      </c>
      <c r="H7" s="187" t="s">
        <v>59</v>
      </c>
      <c r="I7" s="187" t="s">
        <v>118</v>
      </c>
      <c r="J7" s="187" t="s">
        <v>121</v>
      </c>
      <c r="K7" s="188">
        <v>290658</v>
      </c>
      <c r="L7" s="189">
        <v>4</v>
      </c>
      <c r="M7" s="188">
        <v>23253</v>
      </c>
      <c r="N7" s="188">
        <v>62491</v>
      </c>
      <c r="O7" s="188">
        <v>580111</v>
      </c>
      <c r="P7" s="188">
        <v>101730</v>
      </c>
      <c r="Q7" s="188">
        <v>40692</v>
      </c>
      <c r="R7" s="188">
        <v>15084</v>
      </c>
      <c r="S7" s="188">
        <v>102802</v>
      </c>
      <c r="T7" s="188">
        <v>42383</v>
      </c>
      <c r="U7" s="188">
        <v>23793</v>
      </c>
      <c r="V7" s="188">
        <v>0</v>
      </c>
      <c r="W7" s="188"/>
      <c r="X7" s="188">
        <v>261231</v>
      </c>
      <c r="Y7" s="188">
        <v>174154</v>
      </c>
      <c r="Z7" s="188"/>
      <c r="AA7" s="188"/>
      <c r="AB7" s="188"/>
      <c r="AC7" s="188"/>
      <c r="AD7" s="188"/>
      <c r="AE7" s="188"/>
      <c r="AF7" s="190"/>
      <c r="AG7" s="190"/>
      <c r="AH7" s="188"/>
      <c r="AI7" s="188">
        <f t="shared" ref="AI7:AI14" si="1">K7+M7+N7+O7+P7+Q7+R7+S7+T7+U7+V7+X7+Y7+AA7+AB7+AH7+AE7+AC7+Z7+AD7</f>
        <v>1718382</v>
      </c>
      <c r="AJ7" s="191">
        <v>37622</v>
      </c>
      <c r="AK7" s="173" t="s">
        <v>136</v>
      </c>
      <c r="AL7" s="192"/>
    </row>
    <row r="8" spans="1:38">
      <c r="A8" s="184" t="s">
        <v>23</v>
      </c>
      <c r="B8" s="185" t="s">
        <v>64</v>
      </c>
      <c r="C8" s="185" t="s">
        <v>65</v>
      </c>
      <c r="D8" s="186" t="s">
        <v>209</v>
      </c>
      <c r="E8" s="187" t="s">
        <v>167</v>
      </c>
      <c r="F8" s="187">
        <v>10</v>
      </c>
      <c r="G8" s="187" t="s">
        <v>26</v>
      </c>
      <c r="H8" s="187" t="s">
        <v>231</v>
      </c>
      <c r="I8" s="187" t="s">
        <v>118</v>
      </c>
      <c r="J8" s="187" t="s">
        <v>121</v>
      </c>
      <c r="K8" s="188">
        <v>237371</v>
      </c>
      <c r="L8" s="189">
        <v>4</v>
      </c>
      <c r="M8" s="188">
        <v>18989</v>
      </c>
      <c r="N8" s="188">
        <v>51035</v>
      </c>
      <c r="O8" s="188">
        <v>325702</v>
      </c>
      <c r="P8" s="188">
        <v>83080</v>
      </c>
      <c r="Q8" s="188">
        <v>33232</v>
      </c>
      <c r="R8" s="188">
        <v>14581</v>
      </c>
      <c r="S8" s="188">
        <v>56622</v>
      </c>
      <c r="T8" s="188">
        <v>23358</v>
      </c>
      <c r="U8" s="188">
        <v>23000</v>
      </c>
      <c r="V8" s="188">
        <v>0</v>
      </c>
      <c r="W8" s="188"/>
      <c r="X8" s="188">
        <v>0</v>
      </c>
      <c r="Y8" s="188">
        <v>0</v>
      </c>
      <c r="Z8" s="188"/>
      <c r="AA8" s="188"/>
      <c r="AB8" s="188"/>
      <c r="AC8" s="188"/>
      <c r="AD8" s="188"/>
      <c r="AE8" s="188"/>
      <c r="AF8" s="190"/>
      <c r="AG8" s="190"/>
      <c r="AH8" s="188"/>
      <c r="AI8" s="188">
        <f t="shared" si="1"/>
        <v>866970</v>
      </c>
      <c r="AJ8" s="191">
        <v>37622</v>
      </c>
      <c r="AK8" s="173" t="s">
        <v>136</v>
      </c>
      <c r="AL8" s="192"/>
    </row>
    <row r="9" spans="1:38">
      <c r="A9" s="184" t="s">
        <v>23</v>
      </c>
      <c r="B9" s="185" t="s">
        <v>68</v>
      </c>
      <c r="C9" s="185" t="s">
        <v>69</v>
      </c>
      <c r="D9" s="186" t="s">
        <v>210</v>
      </c>
      <c r="E9" s="187" t="s">
        <v>168</v>
      </c>
      <c r="F9" s="187">
        <v>10</v>
      </c>
      <c r="G9" s="187" t="s">
        <v>27</v>
      </c>
      <c r="H9" s="187" t="s">
        <v>56</v>
      </c>
      <c r="I9" s="187" t="s">
        <v>118</v>
      </c>
      <c r="J9" s="187" t="s">
        <v>121</v>
      </c>
      <c r="K9" s="188">
        <v>245556</v>
      </c>
      <c r="L9" s="189">
        <v>0</v>
      </c>
      <c r="M9" s="188">
        <v>0</v>
      </c>
      <c r="N9" s="188">
        <v>52795</v>
      </c>
      <c r="O9" s="188">
        <v>336933</v>
      </c>
      <c r="P9" s="188">
        <v>85945</v>
      </c>
      <c r="Q9" s="188">
        <v>34378</v>
      </c>
      <c r="R9" s="188">
        <v>15084</v>
      </c>
      <c r="S9" s="188">
        <v>58574</v>
      </c>
      <c r="T9" s="188">
        <v>24163</v>
      </c>
      <c r="U9" s="188">
        <v>23793</v>
      </c>
      <c r="V9" s="188">
        <v>0</v>
      </c>
      <c r="W9" s="188"/>
      <c r="X9" s="188">
        <v>0</v>
      </c>
      <c r="Y9" s="188">
        <v>0</v>
      </c>
      <c r="Z9" s="188"/>
      <c r="AA9" s="188"/>
      <c r="AB9" s="188"/>
      <c r="AC9" s="188"/>
      <c r="AD9" s="188"/>
      <c r="AE9" s="188"/>
      <c r="AF9" s="190">
        <v>29</v>
      </c>
      <c r="AG9" s="190">
        <v>11</v>
      </c>
      <c r="AH9" s="188">
        <v>161718</v>
      </c>
      <c r="AI9" s="188">
        <f t="shared" si="1"/>
        <v>1038939</v>
      </c>
      <c r="AJ9" s="191">
        <v>40560</v>
      </c>
      <c r="AK9" s="173" t="s">
        <v>136</v>
      </c>
      <c r="AL9" s="192"/>
    </row>
    <row r="10" spans="1:38">
      <c r="A10" s="184" t="s">
        <v>23</v>
      </c>
      <c r="B10" s="185" t="s">
        <v>71</v>
      </c>
      <c r="C10" s="185" t="s">
        <v>72</v>
      </c>
      <c r="D10" s="186" t="s">
        <v>211</v>
      </c>
      <c r="E10" s="187" t="s">
        <v>169</v>
      </c>
      <c r="F10" s="187">
        <v>10</v>
      </c>
      <c r="G10" s="187" t="s">
        <v>28</v>
      </c>
      <c r="H10" s="187" t="s">
        <v>234</v>
      </c>
      <c r="I10" s="187" t="s">
        <v>118</v>
      </c>
      <c r="J10" s="187" t="s">
        <v>121</v>
      </c>
      <c r="K10" s="188">
        <v>245556</v>
      </c>
      <c r="L10" s="189">
        <v>8</v>
      </c>
      <c r="M10" s="188">
        <v>39289</v>
      </c>
      <c r="N10" s="188">
        <v>52795</v>
      </c>
      <c r="O10" s="188">
        <v>336933</v>
      </c>
      <c r="P10" s="188">
        <v>85945</v>
      </c>
      <c r="Q10" s="188">
        <v>34378</v>
      </c>
      <c r="R10" s="188">
        <v>15084</v>
      </c>
      <c r="S10" s="188">
        <v>58574</v>
      </c>
      <c r="T10" s="188">
        <v>24163</v>
      </c>
      <c r="U10" s="188">
        <v>23793</v>
      </c>
      <c r="V10" s="188">
        <v>0</v>
      </c>
      <c r="W10" s="188"/>
      <c r="X10" s="188">
        <v>0</v>
      </c>
      <c r="Y10" s="188"/>
      <c r="Z10" s="188"/>
      <c r="AA10" s="188"/>
      <c r="AB10" s="188"/>
      <c r="AC10" s="188"/>
      <c r="AD10" s="188"/>
      <c r="AE10" s="188"/>
      <c r="AF10" s="190">
        <v>15</v>
      </c>
      <c r="AG10" s="190">
        <v>10</v>
      </c>
      <c r="AH10" s="188">
        <v>103468</v>
      </c>
      <c r="AI10" s="188">
        <f t="shared" si="1"/>
        <v>1019978</v>
      </c>
      <c r="AJ10" s="191">
        <v>34700</v>
      </c>
      <c r="AK10" s="173" t="s">
        <v>136</v>
      </c>
      <c r="AL10" s="192"/>
    </row>
    <row r="11" spans="1:38">
      <c r="A11" s="184" t="s">
        <v>29</v>
      </c>
      <c r="B11" s="185" t="s">
        <v>75</v>
      </c>
      <c r="C11" s="185" t="s">
        <v>76</v>
      </c>
      <c r="D11" s="186" t="s">
        <v>212</v>
      </c>
      <c r="E11" s="187" t="s">
        <v>170</v>
      </c>
      <c r="F11" s="187">
        <v>11</v>
      </c>
      <c r="G11" s="187" t="s">
        <v>225</v>
      </c>
      <c r="H11" s="187" t="s">
        <v>231</v>
      </c>
      <c r="I11" s="187" t="s">
        <v>118</v>
      </c>
      <c r="J11" s="187" t="s">
        <v>121</v>
      </c>
      <c r="K11" s="188">
        <v>227316</v>
      </c>
      <c r="L11" s="189">
        <v>4</v>
      </c>
      <c r="M11" s="188">
        <v>18185</v>
      </c>
      <c r="N11" s="188">
        <v>48873</v>
      </c>
      <c r="O11" s="188">
        <v>254591</v>
      </c>
      <c r="P11" s="188">
        <v>79561</v>
      </c>
      <c r="Q11" s="188">
        <v>31824</v>
      </c>
      <c r="R11" s="188">
        <v>15084</v>
      </c>
      <c r="S11" s="188">
        <v>43658</v>
      </c>
      <c r="T11" s="188">
        <v>17985</v>
      </c>
      <c r="U11" s="188">
        <v>23793</v>
      </c>
      <c r="V11" s="188">
        <v>0</v>
      </c>
      <c r="W11" s="188"/>
      <c r="X11" s="188">
        <v>0</v>
      </c>
      <c r="Y11" s="188">
        <v>0</v>
      </c>
      <c r="Z11" s="188"/>
      <c r="AA11" s="188"/>
      <c r="AB11" s="188"/>
      <c r="AC11" s="188"/>
      <c r="AD11" s="188"/>
      <c r="AE11" s="188"/>
      <c r="AF11" s="190">
        <v>20</v>
      </c>
      <c r="AG11" s="190">
        <v>2</v>
      </c>
      <c r="AH11" s="188">
        <v>71018</v>
      </c>
      <c r="AI11" s="188">
        <f t="shared" si="1"/>
        <v>831888</v>
      </c>
      <c r="AJ11" s="191">
        <v>37641</v>
      </c>
      <c r="AK11" s="173" t="s">
        <v>136</v>
      </c>
      <c r="AL11" s="192"/>
    </row>
    <row r="12" spans="1:38">
      <c r="A12" s="184" t="s">
        <v>29</v>
      </c>
      <c r="B12" s="185" t="s">
        <v>78</v>
      </c>
      <c r="C12" s="185" t="s">
        <v>79</v>
      </c>
      <c r="D12" s="186" t="s">
        <v>213</v>
      </c>
      <c r="E12" s="187" t="s">
        <v>171</v>
      </c>
      <c r="F12" s="187">
        <v>11</v>
      </c>
      <c r="G12" s="187" t="s">
        <v>226</v>
      </c>
      <c r="H12" s="187" t="s">
        <v>229</v>
      </c>
      <c r="I12" s="187" t="s">
        <v>118</v>
      </c>
      <c r="J12" s="187" t="s">
        <v>121</v>
      </c>
      <c r="K12" s="188">
        <v>227316</v>
      </c>
      <c r="L12" s="189">
        <v>15</v>
      </c>
      <c r="M12" s="188">
        <v>68195</v>
      </c>
      <c r="N12" s="188">
        <v>48873</v>
      </c>
      <c r="O12" s="188">
        <v>254591</v>
      </c>
      <c r="P12" s="188">
        <v>79561</v>
      </c>
      <c r="Q12" s="188">
        <v>31824</v>
      </c>
      <c r="R12" s="188">
        <v>15084</v>
      </c>
      <c r="S12" s="188">
        <v>43658</v>
      </c>
      <c r="T12" s="188">
        <v>17985</v>
      </c>
      <c r="U12" s="188">
        <v>23793</v>
      </c>
      <c r="V12" s="188">
        <v>13620</v>
      </c>
      <c r="W12" s="188"/>
      <c r="X12" s="188">
        <v>0</v>
      </c>
      <c r="Y12" s="188">
        <v>0</v>
      </c>
      <c r="Z12" s="188"/>
      <c r="AA12" s="188"/>
      <c r="AB12" s="188"/>
      <c r="AC12" s="188"/>
      <c r="AD12" s="188"/>
      <c r="AE12" s="188"/>
      <c r="AF12" s="190">
        <v>29</v>
      </c>
      <c r="AG12" s="190">
        <v>0</v>
      </c>
      <c r="AH12" s="188">
        <v>91943</v>
      </c>
      <c r="AI12" s="188">
        <f t="shared" si="1"/>
        <v>916443</v>
      </c>
      <c r="AJ12" s="191">
        <v>29587</v>
      </c>
      <c r="AK12" s="173" t="s">
        <v>136</v>
      </c>
      <c r="AL12" s="192"/>
    </row>
    <row r="13" spans="1:38">
      <c r="A13" s="184" t="s">
        <v>32</v>
      </c>
      <c r="B13" s="185" t="s">
        <v>82</v>
      </c>
      <c r="C13" s="185" t="s">
        <v>83</v>
      </c>
      <c r="D13" s="186" t="s">
        <v>214</v>
      </c>
      <c r="E13" s="187" t="s">
        <v>172</v>
      </c>
      <c r="F13" s="187">
        <v>13</v>
      </c>
      <c r="G13" s="187" t="s">
        <v>235</v>
      </c>
      <c r="H13" s="187" t="s">
        <v>240</v>
      </c>
      <c r="I13" s="187" t="s">
        <v>118</v>
      </c>
      <c r="J13" s="187" t="s">
        <v>121</v>
      </c>
      <c r="K13" s="188">
        <v>194943</v>
      </c>
      <c r="L13" s="189">
        <v>13</v>
      </c>
      <c r="M13" s="188">
        <v>50685</v>
      </c>
      <c r="N13" s="188">
        <v>41913</v>
      </c>
      <c r="O13" s="188">
        <v>139841</v>
      </c>
      <c r="P13" s="188">
        <v>68230</v>
      </c>
      <c r="Q13" s="188">
        <v>27292</v>
      </c>
      <c r="R13" s="188">
        <v>54472</v>
      </c>
      <c r="S13" s="188">
        <v>27260</v>
      </c>
      <c r="T13" s="188">
        <v>10367</v>
      </c>
      <c r="U13" s="188">
        <v>39310</v>
      </c>
      <c r="V13" s="188">
        <v>0</v>
      </c>
      <c r="W13" s="188"/>
      <c r="X13" s="188">
        <v>0</v>
      </c>
      <c r="Y13" s="188">
        <v>0</v>
      </c>
      <c r="Z13" s="188"/>
      <c r="AA13" s="188"/>
      <c r="AB13" s="188"/>
      <c r="AC13" s="188"/>
      <c r="AD13" s="188"/>
      <c r="AE13" s="188"/>
      <c r="AF13" s="190">
        <v>56</v>
      </c>
      <c r="AG13" s="190">
        <v>40</v>
      </c>
      <c r="AH13" s="188">
        <v>229062</v>
      </c>
      <c r="AI13" s="188">
        <f t="shared" si="1"/>
        <v>883375</v>
      </c>
      <c r="AJ13" s="191">
        <v>30682</v>
      </c>
      <c r="AK13" s="173" t="s">
        <v>136</v>
      </c>
      <c r="AL13" s="192"/>
    </row>
    <row r="14" spans="1:38">
      <c r="A14" s="184" t="s">
        <v>34</v>
      </c>
      <c r="B14" s="185" t="s">
        <v>85</v>
      </c>
      <c r="C14" s="185" t="s">
        <v>86</v>
      </c>
      <c r="D14" s="186" t="s">
        <v>215</v>
      </c>
      <c r="E14" s="187" t="s">
        <v>173</v>
      </c>
      <c r="F14" s="187">
        <v>14</v>
      </c>
      <c r="G14" s="187" t="s">
        <v>228</v>
      </c>
      <c r="H14" s="187" t="s">
        <v>236</v>
      </c>
      <c r="I14" s="187" t="s">
        <v>118</v>
      </c>
      <c r="J14" s="187" t="s">
        <v>121</v>
      </c>
      <c r="K14" s="188">
        <v>180528</v>
      </c>
      <c r="L14" s="189">
        <v>15</v>
      </c>
      <c r="M14" s="188">
        <v>54158</v>
      </c>
      <c r="N14" s="188">
        <v>38814</v>
      </c>
      <c r="O14" s="188">
        <v>105633</v>
      </c>
      <c r="P14" s="188">
        <v>63185</v>
      </c>
      <c r="Q14" s="188">
        <v>25274</v>
      </c>
      <c r="R14" s="188">
        <v>54037</v>
      </c>
      <c r="S14" s="188">
        <v>20553</v>
      </c>
      <c r="T14" s="188">
        <v>7666</v>
      </c>
      <c r="U14" s="188">
        <v>39310</v>
      </c>
      <c r="V14" s="188">
        <v>0</v>
      </c>
      <c r="W14" s="188"/>
      <c r="X14" s="188">
        <v>0</v>
      </c>
      <c r="Y14" s="188">
        <v>0</v>
      </c>
      <c r="Z14" s="188"/>
      <c r="AA14" s="188"/>
      <c r="AB14" s="188"/>
      <c r="AC14" s="188"/>
      <c r="AD14" s="188"/>
      <c r="AE14" s="188"/>
      <c r="AF14" s="190"/>
      <c r="AG14" s="190"/>
      <c r="AH14" s="188"/>
      <c r="AI14" s="188">
        <f t="shared" si="1"/>
        <v>589158</v>
      </c>
      <c r="AJ14" s="191">
        <v>29221</v>
      </c>
      <c r="AK14" s="173" t="s">
        <v>136</v>
      </c>
      <c r="AL14" s="192"/>
    </row>
    <row r="15" spans="1:38">
      <c r="A15" s="184" t="s">
        <v>32</v>
      </c>
      <c r="B15" s="185" t="s">
        <v>88</v>
      </c>
      <c r="C15" s="185" t="s">
        <v>89</v>
      </c>
      <c r="D15" s="186" t="s">
        <v>216</v>
      </c>
      <c r="E15" s="187" t="s">
        <v>174</v>
      </c>
      <c r="F15" s="187">
        <v>15</v>
      </c>
      <c r="G15" s="187" t="s">
        <v>230</v>
      </c>
      <c r="H15" s="187" t="s">
        <v>229</v>
      </c>
      <c r="I15" s="187" t="s">
        <v>118</v>
      </c>
      <c r="J15" s="187" t="s">
        <v>121</v>
      </c>
      <c r="K15" s="188">
        <v>167270</v>
      </c>
      <c r="L15" s="189">
        <v>12</v>
      </c>
      <c r="M15" s="188">
        <v>40145</v>
      </c>
      <c r="N15" s="188">
        <v>35963</v>
      </c>
      <c r="O15" s="188">
        <v>84846</v>
      </c>
      <c r="P15" s="188">
        <v>58545</v>
      </c>
      <c r="Q15" s="188">
        <v>23418</v>
      </c>
      <c r="R15" s="188">
        <v>46534</v>
      </c>
      <c r="S15" s="188">
        <v>15939</v>
      </c>
      <c r="T15" s="188">
        <v>5997</v>
      </c>
      <c r="U15" s="188">
        <v>39310</v>
      </c>
      <c r="V15" s="188">
        <v>0</v>
      </c>
      <c r="W15" s="188">
        <v>0</v>
      </c>
      <c r="X15" s="188">
        <v>0</v>
      </c>
      <c r="Y15" s="188">
        <v>0</v>
      </c>
      <c r="Z15" s="188"/>
      <c r="AA15" s="188"/>
      <c r="AB15" s="188"/>
      <c r="AC15" s="188"/>
      <c r="AD15" s="188"/>
      <c r="AE15" s="188"/>
      <c r="AF15" s="190">
        <v>32</v>
      </c>
      <c r="AG15" s="190">
        <v>0</v>
      </c>
      <c r="AH15" s="188">
        <v>53077</v>
      </c>
      <c r="AI15" s="188">
        <f>K15+M15+N15+O15+P15+Q15+R15+S15+T15+U15+V15+X15+Y15+AA15+AB15+AH15+AE15+AC15+Z15+AD15+W15</f>
        <v>571044</v>
      </c>
      <c r="AJ15" s="191">
        <v>32082</v>
      </c>
      <c r="AK15" s="173" t="s">
        <v>136</v>
      </c>
      <c r="AL15" s="192"/>
    </row>
    <row r="16" spans="1:38">
      <c r="A16" s="184" t="s">
        <v>32</v>
      </c>
      <c r="B16" s="185" t="s">
        <v>78</v>
      </c>
      <c r="C16" s="185" t="s">
        <v>79</v>
      </c>
      <c r="D16" s="186" t="s">
        <v>210</v>
      </c>
      <c r="E16" s="187" t="s">
        <v>175</v>
      </c>
      <c r="F16" s="187">
        <v>16</v>
      </c>
      <c r="G16" s="187" t="s">
        <v>237</v>
      </c>
      <c r="H16" s="187" t="s">
        <v>227</v>
      </c>
      <c r="I16" s="187" t="s">
        <v>118</v>
      </c>
      <c r="J16" s="187" t="s">
        <v>121</v>
      </c>
      <c r="K16" s="188">
        <v>154198</v>
      </c>
      <c r="L16" s="193">
        <v>9</v>
      </c>
      <c r="M16" s="188">
        <v>27756</v>
      </c>
      <c r="N16" s="188">
        <v>33153</v>
      </c>
      <c r="O16" s="188">
        <v>83330</v>
      </c>
      <c r="P16" s="188">
        <v>53969</v>
      </c>
      <c r="Q16" s="188">
        <v>21588</v>
      </c>
      <c r="R16" s="188">
        <v>49028</v>
      </c>
      <c r="S16" s="188">
        <v>15526</v>
      </c>
      <c r="T16" s="188">
        <v>5825</v>
      </c>
      <c r="U16" s="188">
        <v>39310</v>
      </c>
      <c r="V16" s="188">
        <v>0</v>
      </c>
      <c r="W16" s="188">
        <v>1600</v>
      </c>
      <c r="X16" s="188">
        <v>0</v>
      </c>
      <c r="Y16" s="188">
        <v>0</v>
      </c>
      <c r="Z16" s="188"/>
      <c r="AA16" s="188"/>
      <c r="AB16" s="188"/>
      <c r="AC16" s="188"/>
      <c r="AD16" s="188"/>
      <c r="AE16" s="188"/>
      <c r="AF16" s="190">
        <v>47</v>
      </c>
      <c r="AG16" s="190">
        <v>4</v>
      </c>
      <c r="AH16" s="188">
        <v>80947</v>
      </c>
      <c r="AI16" s="188">
        <f>K16+M16+N16+O16+P16+Q16+R16+S16+T16+U16+V16+X16+Y16+AA16+AB16+AH16+AE16+AC16+Z16+AD16+W16</f>
        <v>566230</v>
      </c>
      <c r="AJ16" s="191">
        <v>33970</v>
      </c>
      <c r="AK16" s="173" t="s">
        <v>136</v>
      </c>
      <c r="AL16" s="192"/>
    </row>
    <row r="17" spans="1:38">
      <c r="A17" s="184" t="s">
        <v>34</v>
      </c>
      <c r="B17" s="185" t="s">
        <v>91</v>
      </c>
      <c r="C17" s="185" t="s">
        <v>92</v>
      </c>
      <c r="D17" s="186" t="s">
        <v>217</v>
      </c>
      <c r="E17" s="187" t="s">
        <v>176</v>
      </c>
      <c r="F17" s="187">
        <v>17</v>
      </c>
      <c r="G17" s="187" t="s">
        <v>34</v>
      </c>
      <c r="H17" s="187" t="s">
        <v>238</v>
      </c>
      <c r="I17" s="187" t="s">
        <v>118</v>
      </c>
      <c r="J17" s="187" t="s">
        <v>121</v>
      </c>
      <c r="K17" s="188">
        <v>143034</v>
      </c>
      <c r="L17" s="193">
        <v>10</v>
      </c>
      <c r="M17" s="188">
        <v>28607</v>
      </c>
      <c r="N17" s="188">
        <v>30752</v>
      </c>
      <c r="O17" s="188">
        <v>64429</v>
      </c>
      <c r="P17" s="188">
        <v>50062</v>
      </c>
      <c r="Q17" s="188">
        <v>20025</v>
      </c>
      <c r="R17" s="188">
        <v>45611</v>
      </c>
      <c r="S17" s="188">
        <v>11188</v>
      </c>
      <c r="T17" s="188">
        <v>4176</v>
      </c>
      <c r="U17" s="188">
        <v>39310</v>
      </c>
      <c r="V17" s="188">
        <v>0</v>
      </c>
      <c r="W17" s="188">
        <v>6400</v>
      </c>
      <c r="X17" s="188">
        <v>0</v>
      </c>
      <c r="Y17" s="188">
        <v>0</v>
      </c>
      <c r="Z17" s="188"/>
      <c r="AA17" s="188"/>
      <c r="AB17" s="188"/>
      <c r="AC17" s="188"/>
      <c r="AD17" s="188"/>
      <c r="AE17" s="188"/>
      <c r="AF17" s="190"/>
      <c r="AG17" s="190"/>
      <c r="AH17" s="188"/>
      <c r="AI17" s="188">
        <f>K17+M17+N17+O17+P17+Q17+R17+S17+T17+U17+V17+X17+Y17+AA17+AB17+AH17+AE17+AC17+Z17+AD17+W17</f>
        <v>443594</v>
      </c>
      <c r="AJ17" s="191">
        <v>32874</v>
      </c>
      <c r="AK17" s="173" t="s">
        <v>136</v>
      </c>
      <c r="AL17" s="192"/>
    </row>
    <row r="18" spans="1:38">
      <c r="A18" s="184" t="s">
        <v>40</v>
      </c>
      <c r="B18" s="185" t="s">
        <v>93</v>
      </c>
      <c r="C18" s="185" t="s">
        <v>57</v>
      </c>
      <c r="D18" s="186" t="s">
        <v>218</v>
      </c>
      <c r="E18" s="187" t="s">
        <v>177</v>
      </c>
      <c r="F18" s="187">
        <v>17</v>
      </c>
      <c r="G18" s="187" t="s">
        <v>239</v>
      </c>
      <c r="H18" s="187" t="s">
        <v>241</v>
      </c>
      <c r="I18" s="187" t="s">
        <v>118</v>
      </c>
      <c r="J18" s="187" t="s">
        <v>121</v>
      </c>
      <c r="K18" s="188">
        <v>143034</v>
      </c>
      <c r="L18" s="193">
        <v>12</v>
      </c>
      <c r="M18" s="188">
        <v>34328</v>
      </c>
      <c r="N18" s="188">
        <v>30752</v>
      </c>
      <c r="O18" s="188">
        <v>64429</v>
      </c>
      <c r="P18" s="188">
        <v>50062</v>
      </c>
      <c r="Q18" s="188">
        <v>20025</v>
      </c>
      <c r="R18" s="188">
        <v>45611</v>
      </c>
      <c r="S18" s="188">
        <v>11188</v>
      </c>
      <c r="T18" s="188">
        <v>4176</v>
      </c>
      <c r="U18" s="188">
        <v>39310</v>
      </c>
      <c r="V18" s="188">
        <v>0</v>
      </c>
      <c r="W18" s="188">
        <v>4800</v>
      </c>
      <c r="X18" s="188">
        <v>0</v>
      </c>
      <c r="Y18" s="188">
        <v>0</v>
      </c>
      <c r="Z18" s="188"/>
      <c r="AA18" s="188"/>
      <c r="AB18" s="188"/>
      <c r="AC18" s="188"/>
      <c r="AD18" s="188"/>
      <c r="AE18" s="188"/>
      <c r="AF18" s="190">
        <v>68</v>
      </c>
      <c r="AG18" s="190">
        <v>125</v>
      </c>
      <c r="AH18" s="188">
        <v>297545</v>
      </c>
      <c r="AI18" s="188">
        <f t="shared" ref="AI18:AI21" si="2">K18+M18+N18+O18+P18+Q18+R18+S18+T18+U18+V18+X18+Y18+AA18+AB18+AH18+AE18+AC18+Z18+AD18+W18</f>
        <v>745260</v>
      </c>
      <c r="AJ18" s="191">
        <v>31413</v>
      </c>
      <c r="AK18" s="173" t="s">
        <v>136</v>
      </c>
      <c r="AL18" s="192"/>
    </row>
    <row r="19" spans="1:38">
      <c r="A19" s="184" t="s">
        <v>40</v>
      </c>
      <c r="B19" s="185" t="s">
        <v>95</v>
      </c>
      <c r="C19" s="185" t="s">
        <v>96</v>
      </c>
      <c r="D19" s="186" t="s">
        <v>219</v>
      </c>
      <c r="E19" s="187" t="s">
        <v>178</v>
      </c>
      <c r="F19" s="187">
        <v>17</v>
      </c>
      <c r="G19" s="187" t="s">
        <v>237</v>
      </c>
      <c r="H19" s="187" t="s">
        <v>238</v>
      </c>
      <c r="I19" s="187" t="s">
        <v>118</v>
      </c>
      <c r="J19" s="187" t="s">
        <v>121</v>
      </c>
      <c r="K19" s="188">
        <v>143034</v>
      </c>
      <c r="L19" s="193">
        <v>8</v>
      </c>
      <c r="M19" s="188">
        <v>22885</v>
      </c>
      <c r="N19" s="188">
        <v>30752</v>
      </c>
      <c r="O19" s="188">
        <v>64429</v>
      </c>
      <c r="P19" s="188">
        <v>50062</v>
      </c>
      <c r="Q19" s="188">
        <v>20025</v>
      </c>
      <c r="R19" s="188">
        <v>45611</v>
      </c>
      <c r="S19" s="188">
        <v>11188</v>
      </c>
      <c r="T19" s="188">
        <v>4176</v>
      </c>
      <c r="U19" s="188">
        <v>39310</v>
      </c>
      <c r="V19" s="188">
        <v>0</v>
      </c>
      <c r="W19" s="188">
        <v>6400</v>
      </c>
      <c r="X19" s="188">
        <v>0</v>
      </c>
      <c r="Y19" s="188">
        <v>0</v>
      </c>
      <c r="Z19" s="188"/>
      <c r="AA19" s="188"/>
      <c r="AB19" s="188"/>
      <c r="AC19" s="188"/>
      <c r="AD19" s="188"/>
      <c r="AE19" s="188"/>
      <c r="AF19" s="190">
        <v>15</v>
      </c>
      <c r="AG19" s="190">
        <v>46</v>
      </c>
      <c r="AH19" s="188">
        <v>95815</v>
      </c>
      <c r="AI19" s="188">
        <f t="shared" si="2"/>
        <v>533687</v>
      </c>
      <c r="AJ19" s="191">
        <v>31048</v>
      </c>
      <c r="AK19" s="173" t="s">
        <v>136</v>
      </c>
      <c r="AL19" s="192"/>
    </row>
    <row r="20" spans="1:38">
      <c r="A20" s="184" t="s">
        <v>40</v>
      </c>
      <c r="B20" s="185" t="s">
        <v>99</v>
      </c>
      <c r="C20" s="185" t="s">
        <v>96</v>
      </c>
      <c r="D20" s="186" t="s">
        <v>220</v>
      </c>
      <c r="E20" s="187" t="s">
        <v>179</v>
      </c>
      <c r="F20" s="187">
        <v>17</v>
      </c>
      <c r="G20" s="187" t="s">
        <v>237</v>
      </c>
      <c r="H20" s="187" t="s">
        <v>241</v>
      </c>
      <c r="I20" s="187" t="s">
        <v>118</v>
      </c>
      <c r="J20" s="187" t="s">
        <v>121</v>
      </c>
      <c r="K20" s="188">
        <v>143034</v>
      </c>
      <c r="L20" s="193">
        <v>9</v>
      </c>
      <c r="M20" s="188">
        <v>25746</v>
      </c>
      <c r="N20" s="188">
        <v>30752</v>
      </c>
      <c r="O20" s="188">
        <v>64429</v>
      </c>
      <c r="P20" s="188">
        <v>50062</v>
      </c>
      <c r="Q20" s="188">
        <v>20025</v>
      </c>
      <c r="R20" s="188">
        <v>45611</v>
      </c>
      <c r="S20" s="188">
        <v>11188</v>
      </c>
      <c r="T20" s="188">
        <v>4176</v>
      </c>
      <c r="U20" s="188">
        <v>39310</v>
      </c>
      <c r="V20" s="188">
        <v>0</v>
      </c>
      <c r="W20" s="188">
        <v>4800</v>
      </c>
      <c r="X20" s="188">
        <v>0</v>
      </c>
      <c r="Y20" s="188">
        <v>0</v>
      </c>
      <c r="Z20" s="188"/>
      <c r="AA20" s="188"/>
      <c r="AB20" s="188"/>
      <c r="AC20" s="188"/>
      <c r="AD20" s="188"/>
      <c r="AE20" s="188"/>
      <c r="AF20" s="190">
        <v>104</v>
      </c>
      <c r="AG20" s="190">
        <v>211</v>
      </c>
      <c r="AH20" s="188">
        <v>487848</v>
      </c>
      <c r="AI20" s="188">
        <f t="shared" si="2"/>
        <v>926981</v>
      </c>
      <c r="AJ20" s="191">
        <v>33725</v>
      </c>
      <c r="AK20" s="173" t="s">
        <v>136</v>
      </c>
      <c r="AL20" s="192"/>
    </row>
    <row r="21" spans="1:38" ht="15.75" thickBot="1">
      <c r="A21" s="194" t="s">
        <v>40</v>
      </c>
      <c r="B21" s="195" t="s">
        <v>101</v>
      </c>
      <c r="C21" s="195" t="s">
        <v>102</v>
      </c>
      <c r="D21" s="196" t="s">
        <v>221</v>
      </c>
      <c r="E21" s="197" t="s">
        <v>185</v>
      </c>
      <c r="F21" s="197">
        <v>18</v>
      </c>
      <c r="G21" s="197" t="s">
        <v>239</v>
      </c>
      <c r="H21" s="197" t="s">
        <v>238</v>
      </c>
      <c r="I21" s="197" t="s">
        <v>118</v>
      </c>
      <c r="J21" s="197" t="s">
        <v>121</v>
      </c>
      <c r="K21" s="198">
        <v>132422</v>
      </c>
      <c r="L21" s="199">
        <v>8</v>
      </c>
      <c r="M21" s="198">
        <v>21188</v>
      </c>
      <c r="N21" s="198">
        <v>28471</v>
      </c>
      <c r="O21" s="198">
        <v>62393</v>
      </c>
      <c r="P21" s="198">
        <v>46348</v>
      </c>
      <c r="Q21" s="198">
        <v>18539</v>
      </c>
      <c r="R21" s="198">
        <v>45611</v>
      </c>
      <c r="S21" s="198">
        <v>10230</v>
      </c>
      <c r="T21" s="198">
        <v>3780</v>
      </c>
      <c r="U21" s="198">
        <v>39310</v>
      </c>
      <c r="V21" s="198">
        <v>0</v>
      </c>
      <c r="W21" s="198">
        <v>4800</v>
      </c>
      <c r="X21" s="198">
        <v>0</v>
      </c>
      <c r="Y21" s="198">
        <v>0</v>
      </c>
      <c r="Z21" s="198"/>
      <c r="AA21" s="198"/>
      <c r="AB21" s="198"/>
      <c r="AC21" s="198"/>
      <c r="AD21" s="198"/>
      <c r="AE21" s="198"/>
      <c r="AF21" s="200"/>
      <c r="AG21" s="200"/>
      <c r="AH21" s="198">
        <v>0</v>
      </c>
      <c r="AI21" s="198">
        <f t="shared" si="2"/>
        <v>413092</v>
      </c>
      <c r="AJ21" s="201">
        <v>34700</v>
      </c>
      <c r="AK21" s="202" t="s">
        <v>136</v>
      </c>
      <c r="AL21" s="203"/>
    </row>
    <row r="26" spans="1:38" ht="15.75" thickBot="1">
      <c r="A26" s="464" t="s">
        <v>264</v>
      </c>
      <c r="B26" s="464"/>
      <c r="C26" s="464"/>
      <c r="D26" s="464"/>
      <c r="E26" s="464"/>
      <c r="F26" s="464"/>
      <c r="G26" s="464"/>
      <c r="H26" s="464"/>
      <c r="I26" s="464"/>
      <c r="J26" s="464"/>
      <c r="K26" s="464"/>
      <c r="L26" s="464"/>
      <c r="M26" s="464"/>
      <c r="N26" s="464"/>
      <c r="O26" s="464"/>
      <c r="P26" s="464"/>
      <c r="Q26" s="464"/>
      <c r="R26" s="464"/>
      <c r="S26" s="464"/>
      <c r="T26" s="464"/>
      <c r="U26" s="464"/>
      <c r="V26" s="464"/>
      <c r="W26" s="464"/>
      <c r="X26" s="464"/>
      <c r="Y26" s="464"/>
      <c r="Z26" s="464"/>
      <c r="AA26" s="464"/>
      <c r="AB26" s="464"/>
      <c r="AC26" s="464"/>
      <c r="AD26" s="464"/>
      <c r="AE26" s="464"/>
      <c r="AF26" s="464"/>
      <c r="AG26" s="464"/>
      <c r="AH26" s="464"/>
      <c r="AI26" s="464"/>
      <c r="AJ26" s="464"/>
      <c r="AK26" s="464"/>
    </row>
    <row r="27" spans="1:38">
      <c r="A27" s="143" t="s">
        <v>204</v>
      </c>
      <c r="B27" s="151" t="s">
        <v>49</v>
      </c>
      <c r="C27" s="205" t="s">
        <v>49</v>
      </c>
      <c r="D27" s="205" t="s">
        <v>0</v>
      </c>
      <c r="E27" s="205" t="s">
        <v>163</v>
      </c>
      <c r="F27" s="148" t="s">
        <v>1</v>
      </c>
      <c r="G27" s="148" t="s">
        <v>222</v>
      </c>
      <c r="H27" s="151" t="s">
        <v>232</v>
      </c>
      <c r="I27" s="149" t="s">
        <v>117</v>
      </c>
      <c r="J27" s="149" t="s">
        <v>119</v>
      </c>
      <c r="K27" s="152" t="s">
        <v>46</v>
      </c>
      <c r="L27" s="480" t="s">
        <v>3</v>
      </c>
      <c r="M27" s="481"/>
      <c r="N27" s="148" t="s">
        <v>6</v>
      </c>
      <c r="O27" s="148" t="s">
        <v>7</v>
      </c>
      <c r="P27" s="148" t="s">
        <v>8</v>
      </c>
      <c r="Q27" s="148" t="s">
        <v>9</v>
      </c>
      <c r="R27" s="148" t="s">
        <v>10</v>
      </c>
      <c r="S27" s="148" t="s">
        <v>11</v>
      </c>
      <c r="T27" s="148" t="s">
        <v>12</v>
      </c>
      <c r="U27" s="148" t="s">
        <v>145</v>
      </c>
      <c r="V27" s="153" t="s">
        <v>20</v>
      </c>
      <c r="W27" s="148" t="s">
        <v>159</v>
      </c>
      <c r="X27" s="154" t="s">
        <v>14</v>
      </c>
      <c r="Y27" s="154" t="s">
        <v>15</v>
      </c>
      <c r="Z27" s="154" t="s">
        <v>155</v>
      </c>
      <c r="AA27" s="148" t="s">
        <v>157</v>
      </c>
      <c r="AB27" s="148" t="s">
        <v>130</v>
      </c>
      <c r="AC27" s="148"/>
      <c r="AD27" s="148" t="s">
        <v>131</v>
      </c>
      <c r="AE27" s="148" t="s">
        <v>48</v>
      </c>
      <c r="AF27" s="480" t="s">
        <v>17</v>
      </c>
      <c r="AG27" s="482"/>
      <c r="AH27" s="482"/>
      <c r="AI27" s="155" t="s">
        <v>18</v>
      </c>
      <c r="AJ27" s="146" t="s">
        <v>124</v>
      </c>
      <c r="AK27" s="156" t="s">
        <v>126</v>
      </c>
      <c r="AL27" s="157" t="s">
        <v>135</v>
      </c>
    </row>
    <row r="28" spans="1:38" ht="15.75" thickBot="1">
      <c r="A28" s="206"/>
      <c r="B28" s="207" t="s">
        <v>50</v>
      </c>
      <c r="C28" s="208" t="s">
        <v>51</v>
      </c>
      <c r="D28" s="208"/>
      <c r="E28" s="208" t="s">
        <v>164</v>
      </c>
      <c r="F28" s="209"/>
      <c r="G28" s="164" t="s">
        <v>223</v>
      </c>
      <c r="H28" s="165" t="s">
        <v>233</v>
      </c>
      <c r="I28" s="172"/>
      <c r="J28" s="172" t="s">
        <v>120</v>
      </c>
      <c r="K28" s="210" t="s">
        <v>47</v>
      </c>
      <c r="L28" s="211" t="s">
        <v>4</v>
      </c>
      <c r="M28" s="211" t="s">
        <v>5</v>
      </c>
      <c r="N28" s="209"/>
      <c r="O28" s="209"/>
      <c r="P28" s="209"/>
      <c r="Q28" s="209"/>
      <c r="R28" s="209"/>
      <c r="S28" s="209"/>
      <c r="T28" s="209"/>
      <c r="U28" s="209">
        <v>19529</v>
      </c>
      <c r="V28" s="212" t="s">
        <v>21</v>
      </c>
      <c r="W28" s="213" t="s">
        <v>160</v>
      </c>
      <c r="X28" s="209"/>
      <c r="Y28" s="213">
        <v>19803</v>
      </c>
      <c r="Z28" s="213" t="s">
        <v>156</v>
      </c>
      <c r="AA28" s="213" t="s">
        <v>158</v>
      </c>
      <c r="AB28" s="213" t="s">
        <v>129</v>
      </c>
      <c r="AC28" s="213"/>
      <c r="AD28" s="213" t="s">
        <v>132</v>
      </c>
      <c r="AE28" s="213" t="s">
        <v>123</v>
      </c>
      <c r="AF28" s="214">
        <v>0.25</v>
      </c>
      <c r="AG28" s="214">
        <v>0.5</v>
      </c>
      <c r="AH28" s="215" t="s">
        <v>5</v>
      </c>
      <c r="AI28" s="172"/>
      <c r="AJ28" s="161" t="s">
        <v>125</v>
      </c>
      <c r="AK28" s="202" t="s">
        <v>127</v>
      </c>
      <c r="AL28" s="216"/>
    </row>
    <row r="29" spans="1:38" ht="15.75" thickBot="1">
      <c r="A29" s="217" t="s">
        <v>23</v>
      </c>
      <c r="B29" s="218" t="s">
        <v>61</v>
      </c>
      <c r="C29" s="218" t="s">
        <v>62</v>
      </c>
      <c r="D29" s="218" t="s">
        <v>140</v>
      </c>
      <c r="E29" s="218" t="s">
        <v>252</v>
      </c>
      <c r="F29" s="219">
        <v>8</v>
      </c>
      <c r="G29" s="219" t="s">
        <v>253</v>
      </c>
      <c r="H29" s="219" t="s">
        <v>59</v>
      </c>
      <c r="I29" s="219" t="s">
        <v>142</v>
      </c>
      <c r="J29" s="219" t="s">
        <v>121</v>
      </c>
      <c r="K29" s="114">
        <v>0</v>
      </c>
      <c r="L29" s="114"/>
      <c r="M29" s="114">
        <v>0</v>
      </c>
      <c r="N29" s="114">
        <v>0</v>
      </c>
      <c r="O29" s="114">
        <v>0</v>
      </c>
      <c r="P29" s="114">
        <v>0</v>
      </c>
      <c r="Q29" s="114">
        <v>0</v>
      </c>
      <c r="R29" s="114">
        <v>0</v>
      </c>
      <c r="S29" s="114">
        <v>0</v>
      </c>
      <c r="T29" s="114">
        <v>0</v>
      </c>
      <c r="U29" s="114">
        <v>0</v>
      </c>
      <c r="V29" s="114">
        <v>0</v>
      </c>
      <c r="W29" s="114"/>
      <c r="X29" s="114">
        <v>0</v>
      </c>
      <c r="Y29" s="114">
        <v>0</v>
      </c>
      <c r="Z29" s="114"/>
      <c r="AA29" s="114">
        <v>0</v>
      </c>
      <c r="AB29" s="114">
        <v>0</v>
      </c>
      <c r="AC29" s="114"/>
      <c r="AD29" s="114">
        <v>0</v>
      </c>
      <c r="AE29" s="114">
        <v>0</v>
      </c>
      <c r="AF29" s="114">
        <v>0</v>
      </c>
      <c r="AG29" s="114">
        <v>0</v>
      </c>
      <c r="AH29" s="114">
        <v>0</v>
      </c>
      <c r="AI29" s="114">
        <v>0</v>
      </c>
      <c r="AJ29" s="220">
        <v>40544</v>
      </c>
      <c r="AK29" s="220">
        <v>40908</v>
      </c>
      <c r="AL29" s="221"/>
    </row>
    <row r="30" spans="1:38">
      <c r="A30" s="222"/>
      <c r="B30" s="222"/>
      <c r="C30" s="222"/>
      <c r="D30" s="222"/>
      <c r="E30" s="222"/>
      <c r="F30" s="222"/>
      <c r="G30" s="222"/>
      <c r="H30" s="222"/>
      <c r="I30" s="222"/>
      <c r="J30" s="222"/>
      <c r="K30" s="222"/>
      <c r="L30" s="222"/>
      <c r="M30" s="222"/>
      <c r="N30" s="222"/>
      <c r="O30" s="222"/>
      <c r="P30" s="222"/>
      <c r="Q30" s="222"/>
      <c r="R30" s="222"/>
      <c r="S30" s="222"/>
      <c r="T30" s="222"/>
      <c r="U30" s="222"/>
      <c r="V30" s="222"/>
      <c r="W30" s="222"/>
      <c r="X30" s="222"/>
      <c r="Y30" s="222"/>
      <c r="Z30" s="222"/>
      <c r="AA30" s="222"/>
      <c r="AB30" s="222"/>
      <c r="AC30" s="222"/>
      <c r="AD30" s="222"/>
      <c r="AE30" s="222"/>
      <c r="AF30" s="222"/>
      <c r="AG30" s="222"/>
      <c r="AH30" s="222"/>
      <c r="AI30" s="222"/>
      <c r="AJ30" s="222"/>
      <c r="AK30" s="222"/>
      <c r="AL30" s="222"/>
    </row>
    <row r="31" spans="1:38" ht="21">
      <c r="A31" s="222"/>
      <c r="B31" s="250">
        <v>40909</v>
      </c>
      <c r="C31" s="139"/>
      <c r="D31" s="139"/>
      <c r="E31" s="139"/>
      <c r="F31" s="222"/>
      <c r="G31" s="222"/>
      <c r="H31" s="222"/>
      <c r="I31" s="222"/>
      <c r="J31" s="222"/>
      <c r="K31" s="222"/>
      <c r="L31" s="222"/>
      <c r="M31" s="222"/>
      <c r="N31" s="222"/>
      <c r="O31" s="222"/>
      <c r="P31" s="222"/>
      <c r="Q31" s="222"/>
      <c r="R31" s="222"/>
      <c r="S31" s="222"/>
      <c r="T31" s="222"/>
      <c r="U31" s="222"/>
      <c r="V31" s="139"/>
      <c r="W31" s="139"/>
      <c r="X31" s="251"/>
      <c r="Y31" s="204" t="s">
        <v>256</v>
      </c>
      <c r="Z31" s="204"/>
      <c r="AA31" s="204"/>
      <c r="AB31" s="204"/>
      <c r="AC31" s="222"/>
      <c r="AD31" s="222"/>
      <c r="AE31" s="222"/>
      <c r="AF31" s="222"/>
      <c r="AG31" s="222"/>
      <c r="AH31" s="222"/>
      <c r="AI31" s="222"/>
      <c r="AJ31" s="222"/>
      <c r="AK31" s="222"/>
      <c r="AL31" s="222"/>
    </row>
    <row r="32" spans="1:38" ht="15.75" thickBot="1">
      <c r="A32" s="222"/>
      <c r="B32" s="222"/>
      <c r="C32" s="222"/>
      <c r="D32" s="222"/>
      <c r="E32" s="222"/>
      <c r="F32" s="222"/>
      <c r="G32" s="222"/>
      <c r="H32" s="222"/>
      <c r="I32" s="222"/>
      <c r="J32" s="222"/>
      <c r="K32" s="222"/>
      <c r="L32" s="222"/>
      <c r="M32" s="222"/>
      <c r="N32" s="222"/>
      <c r="O32" s="222"/>
      <c r="P32" s="222"/>
      <c r="Q32" s="223" t="s">
        <v>242</v>
      </c>
      <c r="R32" s="223"/>
      <c r="S32" s="223"/>
      <c r="T32" s="223"/>
      <c r="U32" s="223"/>
      <c r="V32" s="222"/>
      <c r="W32" s="222"/>
      <c r="X32" s="222"/>
      <c r="Y32" s="222"/>
      <c r="Z32" s="222"/>
      <c r="AA32" s="222"/>
      <c r="AB32" s="222"/>
      <c r="AC32" s="222"/>
      <c r="AD32" s="222"/>
      <c r="AE32" s="222"/>
      <c r="AF32" s="222"/>
      <c r="AG32" s="222"/>
      <c r="AH32" s="222"/>
      <c r="AI32" s="222"/>
      <c r="AJ32" s="222"/>
      <c r="AK32" s="222"/>
      <c r="AL32" s="222"/>
    </row>
    <row r="33" spans="1:38" ht="15.75" thickBot="1">
      <c r="A33" s="475"/>
      <c r="B33" s="476"/>
      <c r="C33" s="476"/>
      <c r="D33" s="476"/>
      <c r="E33" s="476"/>
      <c r="F33" s="476"/>
      <c r="G33" s="476"/>
      <c r="H33" s="476"/>
      <c r="I33" s="476"/>
      <c r="J33" s="476"/>
      <c r="K33" s="476"/>
      <c r="L33" s="476"/>
      <c r="M33" s="476"/>
      <c r="N33" s="476"/>
      <c r="O33" s="476"/>
      <c r="P33" s="476"/>
      <c r="Q33" s="476"/>
      <c r="R33" s="476"/>
      <c r="S33" s="476"/>
      <c r="T33" s="476"/>
      <c r="U33" s="476"/>
      <c r="V33" s="476"/>
      <c r="W33" s="476"/>
      <c r="X33" s="476"/>
      <c r="Y33" s="476"/>
      <c r="Z33" s="476"/>
      <c r="AA33" s="476"/>
      <c r="AB33" s="476"/>
      <c r="AC33" s="476"/>
      <c r="AD33" s="476"/>
      <c r="AE33" s="476"/>
      <c r="AF33" s="476"/>
      <c r="AG33" s="476"/>
      <c r="AH33" s="476"/>
      <c r="AI33" s="476"/>
      <c r="AJ33" s="476"/>
      <c r="AK33" s="476"/>
      <c r="AL33" s="477"/>
    </row>
    <row r="34" spans="1:38" ht="15.75" thickBot="1">
      <c r="A34" s="224" t="s">
        <v>204</v>
      </c>
      <c r="B34" s="224" t="s">
        <v>49</v>
      </c>
      <c r="C34" s="225" t="s">
        <v>49</v>
      </c>
      <c r="D34" s="226" t="s">
        <v>206</v>
      </c>
      <c r="E34" s="225" t="s">
        <v>163</v>
      </c>
      <c r="F34" s="224" t="s">
        <v>1</v>
      </c>
      <c r="G34" s="224" t="s">
        <v>223</v>
      </c>
      <c r="H34" s="151" t="s">
        <v>232</v>
      </c>
      <c r="I34" s="224" t="s">
        <v>117</v>
      </c>
      <c r="J34" s="224" t="s">
        <v>119</v>
      </c>
      <c r="K34" s="224" t="s">
        <v>46</v>
      </c>
      <c r="L34" s="478" t="s">
        <v>3</v>
      </c>
      <c r="M34" s="478"/>
      <c r="N34" s="224" t="s">
        <v>6</v>
      </c>
      <c r="O34" s="224" t="s">
        <v>7</v>
      </c>
      <c r="P34" s="224" t="s">
        <v>8</v>
      </c>
      <c r="Q34" s="224" t="s">
        <v>9</v>
      </c>
      <c r="R34" s="224" t="s">
        <v>10</v>
      </c>
      <c r="S34" s="224" t="s">
        <v>11</v>
      </c>
      <c r="T34" s="224" t="s">
        <v>12</v>
      </c>
      <c r="U34" s="148" t="s">
        <v>145</v>
      </c>
      <c r="V34" s="227" t="s">
        <v>20</v>
      </c>
      <c r="W34" s="224" t="s">
        <v>38</v>
      </c>
      <c r="X34" s="228" t="s">
        <v>14</v>
      </c>
      <c r="Y34" s="228" t="s">
        <v>15</v>
      </c>
      <c r="Z34" s="154" t="s">
        <v>155</v>
      </c>
      <c r="AA34" s="148" t="s">
        <v>157</v>
      </c>
      <c r="AB34" s="224" t="s">
        <v>130</v>
      </c>
      <c r="AC34" s="224" t="s">
        <v>151</v>
      </c>
      <c r="AD34" s="224" t="s">
        <v>131</v>
      </c>
      <c r="AE34" s="224" t="s">
        <v>48</v>
      </c>
      <c r="AF34" s="478" t="s">
        <v>17</v>
      </c>
      <c r="AG34" s="478"/>
      <c r="AH34" s="478"/>
      <c r="AI34" s="229" t="s">
        <v>18</v>
      </c>
      <c r="AJ34" s="225" t="s">
        <v>124</v>
      </c>
      <c r="AK34" s="225" t="s">
        <v>126</v>
      </c>
      <c r="AL34" s="230" t="s">
        <v>135</v>
      </c>
    </row>
    <row r="35" spans="1:38" ht="15.75" thickBot="1">
      <c r="A35" s="166"/>
      <c r="B35" s="231" t="s">
        <v>50</v>
      </c>
      <c r="C35" s="232" t="s">
        <v>51</v>
      </c>
      <c r="D35" s="233"/>
      <c r="E35" s="232" t="s">
        <v>164</v>
      </c>
      <c r="F35" s="166"/>
      <c r="G35" s="166"/>
      <c r="H35" s="165" t="s">
        <v>233</v>
      </c>
      <c r="I35" s="166"/>
      <c r="J35" s="166" t="s">
        <v>120</v>
      </c>
      <c r="K35" s="231" t="s">
        <v>47</v>
      </c>
      <c r="L35" s="234" t="s">
        <v>4</v>
      </c>
      <c r="M35" s="159" t="s">
        <v>5</v>
      </c>
      <c r="N35" s="166"/>
      <c r="O35" s="166"/>
      <c r="P35" s="166"/>
      <c r="Q35" s="166"/>
      <c r="R35" s="166"/>
      <c r="S35" s="166"/>
      <c r="T35" s="166"/>
      <c r="U35" s="163">
        <v>19529</v>
      </c>
      <c r="V35" s="235" t="s">
        <v>21</v>
      </c>
      <c r="W35" s="231" t="s">
        <v>39</v>
      </c>
      <c r="X35" s="166"/>
      <c r="Y35" s="231">
        <v>19803</v>
      </c>
      <c r="Z35" s="164" t="s">
        <v>156</v>
      </c>
      <c r="AA35" s="164" t="s">
        <v>158</v>
      </c>
      <c r="AB35" s="231" t="s">
        <v>129</v>
      </c>
      <c r="AC35" s="231"/>
      <c r="AD35" s="231" t="s">
        <v>203</v>
      </c>
      <c r="AE35" s="231" t="s">
        <v>123</v>
      </c>
      <c r="AF35" s="236">
        <v>0.25</v>
      </c>
      <c r="AG35" s="237">
        <v>0.5</v>
      </c>
      <c r="AH35" s="238" t="s">
        <v>5</v>
      </c>
      <c r="AI35" s="239"/>
      <c r="AJ35" s="232" t="s">
        <v>125</v>
      </c>
      <c r="AK35" s="232" t="s">
        <v>127</v>
      </c>
      <c r="AL35" s="233"/>
    </row>
    <row r="36" spans="1:38">
      <c r="A36" s="175" t="s">
        <v>32</v>
      </c>
      <c r="B36" s="176" t="s">
        <v>103</v>
      </c>
      <c r="C36" s="176" t="s">
        <v>104</v>
      </c>
      <c r="D36" s="177" t="s">
        <v>244</v>
      </c>
      <c r="E36" s="176" t="s">
        <v>181</v>
      </c>
      <c r="F36" s="178">
        <v>13</v>
      </c>
      <c r="G36" s="178" t="s">
        <v>248</v>
      </c>
      <c r="H36" s="178" t="s">
        <v>231</v>
      </c>
      <c r="I36" s="178" t="s">
        <v>118</v>
      </c>
      <c r="J36" s="178" t="s">
        <v>121</v>
      </c>
      <c r="K36" s="179">
        <v>97472</v>
      </c>
      <c r="L36" s="240">
        <v>1</v>
      </c>
      <c r="M36" s="179">
        <v>1949</v>
      </c>
      <c r="N36" s="179">
        <v>20956</v>
      </c>
      <c r="O36" s="179">
        <v>69921</v>
      </c>
      <c r="P36" s="179">
        <v>34115</v>
      </c>
      <c r="Q36" s="179">
        <v>13646</v>
      </c>
      <c r="R36" s="179">
        <v>27236</v>
      </c>
      <c r="S36" s="179">
        <v>13630</v>
      </c>
      <c r="T36" s="179">
        <v>5184</v>
      </c>
      <c r="U36" s="179">
        <v>19655</v>
      </c>
      <c r="V36" s="179">
        <v>0</v>
      </c>
      <c r="W36" s="179">
        <v>0</v>
      </c>
      <c r="X36" s="179"/>
      <c r="Y36" s="179"/>
      <c r="Z36" s="179"/>
      <c r="AA36" s="179"/>
      <c r="AB36" s="179"/>
      <c r="AC36" s="179"/>
      <c r="AD36" s="179"/>
      <c r="AE36" s="176">
        <v>0</v>
      </c>
      <c r="AF36" s="178">
        <v>10</v>
      </c>
      <c r="AG36" s="178">
        <v>5</v>
      </c>
      <c r="AH36" s="179">
        <v>35240</v>
      </c>
      <c r="AI36" s="179">
        <f>K36+M36+N36+O36+P36+Q36+R36+S36+T36+U36+V36+W36+Z36+AA36+AB36+AC36+AD36+AH36</f>
        <v>339004</v>
      </c>
      <c r="AJ36" s="182">
        <v>39815</v>
      </c>
      <c r="AK36" s="182">
        <v>40908</v>
      </c>
      <c r="AL36" s="247" t="s">
        <v>263</v>
      </c>
    </row>
    <row r="37" spans="1:38">
      <c r="A37" s="184" t="s">
        <v>32</v>
      </c>
      <c r="B37" s="185" t="s">
        <v>58</v>
      </c>
      <c r="C37" s="185" t="s">
        <v>105</v>
      </c>
      <c r="D37" s="186" t="s">
        <v>245</v>
      </c>
      <c r="E37" s="185" t="s">
        <v>182</v>
      </c>
      <c r="F37" s="187">
        <v>13</v>
      </c>
      <c r="G37" s="187" t="s">
        <v>249</v>
      </c>
      <c r="H37" s="187" t="s">
        <v>227</v>
      </c>
      <c r="I37" s="187" t="s">
        <v>118</v>
      </c>
      <c r="J37" s="187" t="s">
        <v>121</v>
      </c>
      <c r="K37" s="188">
        <v>194943</v>
      </c>
      <c r="L37" s="193">
        <v>1</v>
      </c>
      <c r="M37" s="188">
        <v>3899</v>
      </c>
      <c r="N37" s="188">
        <v>41913</v>
      </c>
      <c r="O37" s="188">
        <v>139841</v>
      </c>
      <c r="P37" s="188">
        <v>68230</v>
      </c>
      <c r="Q37" s="188">
        <v>27292</v>
      </c>
      <c r="R37" s="188">
        <v>54472</v>
      </c>
      <c r="S37" s="188">
        <v>27260</v>
      </c>
      <c r="T37" s="188">
        <v>10367</v>
      </c>
      <c r="U37" s="188">
        <v>39310</v>
      </c>
      <c r="V37" s="188">
        <v>0</v>
      </c>
      <c r="W37" s="188">
        <v>0</v>
      </c>
      <c r="X37" s="188">
        <v>0</v>
      </c>
      <c r="Y37" s="188">
        <v>0</v>
      </c>
      <c r="Z37" s="188"/>
      <c r="AA37" s="188"/>
      <c r="AB37" s="188"/>
      <c r="AC37" s="188"/>
      <c r="AD37" s="188"/>
      <c r="AE37" s="185">
        <v>0</v>
      </c>
      <c r="AF37" s="187">
        <v>71</v>
      </c>
      <c r="AG37" s="187">
        <v>9</v>
      </c>
      <c r="AH37" s="188">
        <v>180166</v>
      </c>
      <c r="AI37" s="188">
        <f>K37+M37+N37+O37+P37+Q37+R37+S37+T37+U37+V37+W37+Z37+AA37+AB37+AC37+AD37+AH37</f>
        <v>787693</v>
      </c>
      <c r="AJ37" s="191">
        <v>39797</v>
      </c>
      <c r="AK37" s="191">
        <v>40908</v>
      </c>
      <c r="AL37" s="248"/>
    </row>
    <row r="38" spans="1:38">
      <c r="A38" s="184" t="s">
        <v>243</v>
      </c>
      <c r="B38" s="185" t="s">
        <v>76</v>
      </c>
      <c r="C38" s="185" t="s">
        <v>83</v>
      </c>
      <c r="D38" s="186" t="s">
        <v>246</v>
      </c>
      <c r="E38" s="185" t="s">
        <v>183</v>
      </c>
      <c r="F38" s="187">
        <v>15</v>
      </c>
      <c r="G38" s="187" t="s">
        <v>250</v>
      </c>
      <c r="H38" s="187" t="s">
        <v>238</v>
      </c>
      <c r="I38" s="187" t="s">
        <v>118</v>
      </c>
      <c r="J38" s="187" t="s">
        <v>121</v>
      </c>
      <c r="K38" s="188">
        <v>167270</v>
      </c>
      <c r="L38" s="193">
        <v>2</v>
      </c>
      <c r="M38" s="188">
        <v>6691</v>
      </c>
      <c r="N38" s="188">
        <v>35963</v>
      </c>
      <c r="O38" s="188">
        <v>84846</v>
      </c>
      <c r="P38" s="188">
        <v>58545</v>
      </c>
      <c r="Q38" s="188">
        <v>23418</v>
      </c>
      <c r="R38" s="188">
        <v>46534</v>
      </c>
      <c r="S38" s="188">
        <v>15939</v>
      </c>
      <c r="T38" s="188">
        <v>5997</v>
      </c>
      <c r="U38" s="188">
        <v>39310</v>
      </c>
      <c r="V38" s="188">
        <v>0</v>
      </c>
      <c r="W38" s="188">
        <v>0</v>
      </c>
      <c r="X38" s="188">
        <v>0</v>
      </c>
      <c r="Y38" s="188">
        <v>0</v>
      </c>
      <c r="Z38" s="188"/>
      <c r="AA38" s="188"/>
      <c r="AB38" s="188"/>
      <c r="AC38" s="188"/>
      <c r="AD38" s="188"/>
      <c r="AE38" s="188">
        <v>0</v>
      </c>
      <c r="AF38" s="187">
        <v>61</v>
      </c>
      <c r="AG38" s="187">
        <v>3</v>
      </c>
      <c r="AH38" s="188">
        <v>107149</v>
      </c>
      <c r="AI38" s="188">
        <f t="shared" ref="AI38:AI40" si="3">K38+M38+N38+O38+P38+Q38+R38+S38+T38+U38+V38+W38+Z38+AA38+AB38+AC38+AD38+AH38</f>
        <v>591662</v>
      </c>
      <c r="AJ38" s="191">
        <v>37987</v>
      </c>
      <c r="AK38" s="191">
        <v>40908</v>
      </c>
      <c r="AL38" s="248"/>
    </row>
    <row r="39" spans="1:38">
      <c r="A39" s="184" t="s">
        <v>34</v>
      </c>
      <c r="B39" s="185" t="s">
        <v>107</v>
      </c>
      <c r="C39" s="185" t="s">
        <v>108</v>
      </c>
      <c r="D39" s="186" t="s">
        <v>247</v>
      </c>
      <c r="E39" s="185" t="s">
        <v>184</v>
      </c>
      <c r="F39" s="187">
        <v>15</v>
      </c>
      <c r="G39" s="187" t="s">
        <v>251</v>
      </c>
      <c r="H39" s="187" t="s">
        <v>238</v>
      </c>
      <c r="I39" s="187" t="s">
        <v>118</v>
      </c>
      <c r="J39" s="187" t="s">
        <v>121</v>
      </c>
      <c r="K39" s="188">
        <v>167270</v>
      </c>
      <c r="L39" s="193">
        <v>2</v>
      </c>
      <c r="M39" s="188">
        <v>6691</v>
      </c>
      <c r="N39" s="188">
        <v>35963</v>
      </c>
      <c r="O39" s="188">
        <v>84846</v>
      </c>
      <c r="P39" s="188">
        <v>58545</v>
      </c>
      <c r="Q39" s="188">
        <v>23418</v>
      </c>
      <c r="R39" s="188">
        <v>46534</v>
      </c>
      <c r="S39" s="188">
        <v>15939</v>
      </c>
      <c r="T39" s="188">
        <v>5997</v>
      </c>
      <c r="U39" s="188">
        <v>39310</v>
      </c>
      <c r="V39" s="188">
        <v>0</v>
      </c>
      <c r="W39" s="188">
        <v>6400</v>
      </c>
      <c r="X39" s="188">
        <v>0</v>
      </c>
      <c r="Y39" s="188">
        <v>0</v>
      </c>
      <c r="Z39" s="188"/>
      <c r="AA39" s="188"/>
      <c r="AB39" s="188"/>
      <c r="AC39" s="188"/>
      <c r="AD39" s="188"/>
      <c r="AE39" s="185">
        <v>0</v>
      </c>
      <c r="AF39" s="187"/>
      <c r="AG39" s="187">
        <v>0</v>
      </c>
      <c r="AH39" s="188">
        <v>0</v>
      </c>
      <c r="AI39" s="188">
        <f t="shared" si="3"/>
        <v>490913</v>
      </c>
      <c r="AJ39" s="191">
        <v>38718</v>
      </c>
      <c r="AK39" s="191">
        <v>40908</v>
      </c>
      <c r="AL39" s="248"/>
    </row>
    <row r="40" spans="1:38" ht="15.75" thickBot="1">
      <c r="A40" s="241" t="s">
        <v>34</v>
      </c>
      <c r="B40" s="196" t="s">
        <v>257</v>
      </c>
      <c r="C40" s="196" t="s">
        <v>258</v>
      </c>
      <c r="D40" s="196" t="s">
        <v>259</v>
      </c>
      <c r="E40" s="196" t="s">
        <v>260</v>
      </c>
      <c r="F40" s="242">
        <v>13</v>
      </c>
      <c r="G40" s="242" t="s">
        <v>261</v>
      </c>
      <c r="H40" s="242" t="s">
        <v>262</v>
      </c>
      <c r="I40" s="242" t="s">
        <v>118</v>
      </c>
      <c r="J40" s="242" t="s">
        <v>121</v>
      </c>
      <c r="K40" s="243">
        <v>48736</v>
      </c>
      <c r="L40" s="244">
        <v>0</v>
      </c>
      <c r="M40" s="243">
        <v>0</v>
      </c>
      <c r="N40" s="243">
        <v>10478</v>
      </c>
      <c r="O40" s="243">
        <v>34961</v>
      </c>
      <c r="P40" s="243">
        <v>17058</v>
      </c>
      <c r="Q40" s="243">
        <v>6823</v>
      </c>
      <c r="R40" s="243">
        <v>13618</v>
      </c>
      <c r="S40" s="243">
        <v>6815</v>
      </c>
      <c r="T40" s="243">
        <v>2592</v>
      </c>
      <c r="U40" s="243">
        <v>9828</v>
      </c>
      <c r="V40" s="243">
        <v>0</v>
      </c>
      <c r="W40" s="243">
        <v>0</v>
      </c>
      <c r="X40" s="243">
        <v>0</v>
      </c>
      <c r="Y40" s="243">
        <v>0</v>
      </c>
      <c r="Z40" s="243">
        <v>0</v>
      </c>
      <c r="AA40" s="243">
        <v>0</v>
      </c>
      <c r="AB40" s="243">
        <v>0</v>
      </c>
      <c r="AC40" s="243">
        <v>0</v>
      </c>
      <c r="AD40" s="243">
        <v>0</v>
      </c>
      <c r="AE40" s="196">
        <v>0</v>
      </c>
      <c r="AF40" s="246">
        <v>100</v>
      </c>
      <c r="AG40" s="246">
        <v>0</v>
      </c>
      <c r="AH40" s="243">
        <v>220254</v>
      </c>
      <c r="AI40" s="198">
        <f t="shared" si="3"/>
        <v>371163</v>
      </c>
      <c r="AJ40" s="245">
        <v>40909</v>
      </c>
      <c r="AK40" s="245">
        <v>41274</v>
      </c>
      <c r="AL40" s="249" t="s">
        <v>263</v>
      </c>
    </row>
  </sheetData>
  <mergeCells count="9">
    <mergeCell ref="A33:AL33"/>
    <mergeCell ref="L34:M34"/>
    <mergeCell ref="AF34:AH34"/>
    <mergeCell ref="A3:AK3"/>
    <mergeCell ref="L4:M4"/>
    <mergeCell ref="AF4:AH4"/>
    <mergeCell ref="A26:AK26"/>
    <mergeCell ref="L27:M27"/>
    <mergeCell ref="AF27:AH27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3:AM18"/>
  <sheetViews>
    <sheetView topLeftCell="Z1" workbookViewId="0">
      <selection activeCell="AJ8" sqref="AJ8"/>
    </sheetView>
  </sheetViews>
  <sheetFormatPr baseColWidth="10" defaultRowHeight="15"/>
  <sheetData>
    <row r="3" spans="1:39" ht="15.75" thickBot="1">
      <c r="A3" s="464" t="s">
        <v>186</v>
      </c>
      <c r="B3" s="464"/>
      <c r="C3" s="464"/>
      <c r="D3" s="464"/>
      <c r="E3" s="464"/>
      <c r="F3" s="464"/>
      <c r="G3" s="464"/>
      <c r="H3" s="464"/>
      <c r="I3" s="464"/>
      <c r="J3" s="464"/>
      <c r="K3" s="464"/>
      <c r="L3" s="464"/>
      <c r="M3" s="464"/>
      <c r="N3" s="464"/>
      <c r="O3" s="464"/>
      <c r="P3" s="464"/>
      <c r="Q3" s="464"/>
      <c r="R3" s="464"/>
      <c r="S3" s="464"/>
      <c r="T3" s="464"/>
      <c r="U3" s="464"/>
      <c r="V3" s="464"/>
      <c r="W3" s="464"/>
      <c r="X3" s="464"/>
      <c r="Y3" s="464"/>
      <c r="Z3" s="464"/>
      <c r="AA3" s="464"/>
      <c r="AB3" s="464"/>
      <c r="AC3" s="464"/>
      <c r="AD3" s="464"/>
      <c r="AE3" s="464"/>
      <c r="AF3" s="464"/>
      <c r="AG3" s="464"/>
      <c r="AH3" s="464"/>
      <c r="AI3" s="464"/>
      <c r="AJ3" s="464"/>
      <c r="AK3" s="464"/>
      <c r="AL3" s="464"/>
      <c r="AM3" s="136"/>
    </row>
    <row r="4" spans="1:39">
      <c r="A4" s="41" t="s">
        <v>0</v>
      </c>
      <c r="B4" s="130" t="s">
        <v>49</v>
      </c>
      <c r="C4" s="43" t="s">
        <v>49</v>
      </c>
      <c r="D4" s="43" t="s">
        <v>163</v>
      </c>
      <c r="E4" s="43" t="s">
        <v>52</v>
      </c>
      <c r="F4" s="44" t="s">
        <v>1</v>
      </c>
      <c r="G4" s="44" t="s">
        <v>2</v>
      </c>
      <c r="H4" s="130" t="s">
        <v>116</v>
      </c>
      <c r="I4" s="32" t="s">
        <v>117</v>
      </c>
      <c r="J4" s="32" t="s">
        <v>119</v>
      </c>
      <c r="K4" s="131" t="s">
        <v>46</v>
      </c>
      <c r="L4" s="461" t="s">
        <v>3</v>
      </c>
      <c r="M4" s="462"/>
      <c r="N4" s="44" t="s">
        <v>6</v>
      </c>
      <c r="O4" s="44" t="s">
        <v>7</v>
      </c>
      <c r="P4" s="44" t="s">
        <v>8</v>
      </c>
      <c r="Q4" s="44" t="s">
        <v>9</v>
      </c>
      <c r="R4" s="44" t="s">
        <v>10</v>
      </c>
      <c r="S4" s="130" t="s">
        <v>11</v>
      </c>
      <c r="T4" s="41" t="s">
        <v>12</v>
      </c>
      <c r="U4" s="44" t="s">
        <v>144</v>
      </c>
      <c r="V4" s="46" t="s">
        <v>20</v>
      </c>
      <c r="W4" s="44" t="s">
        <v>38</v>
      </c>
      <c r="X4" s="47" t="s">
        <v>14</v>
      </c>
      <c r="Y4" s="47" t="s">
        <v>15</v>
      </c>
      <c r="Z4" s="47" t="s">
        <v>155</v>
      </c>
      <c r="AA4" s="44" t="s">
        <v>157</v>
      </c>
      <c r="AB4" s="44" t="s">
        <v>130</v>
      </c>
      <c r="AC4" s="44" t="s">
        <v>151</v>
      </c>
      <c r="AD4" s="44" t="s">
        <v>131</v>
      </c>
      <c r="AE4" s="135" t="s">
        <v>48</v>
      </c>
      <c r="AF4" s="483" t="s">
        <v>17</v>
      </c>
      <c r="AG4" s="463"/>
      <c r="AH4" s="463"/>
      <c r="AI4" s="56" t="s">
        <v>18</v>
      </c>
      <c r="AJ4" s="133" t="s">
        <v>189</v>
      </c>
      <c r="AK4" s="37" t="s">
        <v>124</v>
      </c>
      <c r="AL4" s="39" t="s">
        <v>126</v>
      </c>
      <c r="AM4" s="37" t="s">
        <v>190</v>
      </c>
    </row>
    <row r="5" spans="1:39" ht="15.75" thickBot="1">
      <c r="A5" s="89"/>
      <c r="B5" s="90" t="s">
        <v>50</v>
      </c>
      <c r="C5" s="91" t="s">
        <v>51</v>
      </c>
      <c r="D5" s="91" t="s">
        <v>164</v>
      </c>
      <c r="E5" s="91"/>
      <c r="F5" s="92"/>
      <c r="G5" s="92"/>
      <c r="H5" s="93"/>
      <c r="I5" s="64"/>
      <c r="J5" s="64" t="s">
        <v>120</v>
      </c>
      <c r="K5" s="94" t="s">
        <v>47</v>
      </c>
      <c r="L5" s="95" t="s">
        <v>4</v>
      </c>
      <c r="M5" s="95" t="s">
        <v>5</v>
      </c>
      <c r="N5" s="92"/>
      <c r="O5" s="92"/>
      <c r="P5" s="92"/>
      <c r="Q5" s="92"/>
      <c r="R5" s="92"/>
      <c r="S5" s="93"/>
      <c r="T5" s="89"/>
      <c r="U5" s="92"/>
      <c r="V5" s="96" t="s">
        <v>21</v>
      </c>
      <c r="W5" s="97" t="s">
        <v>39</v>
      </c>
      <c r="X5" s="92"/>
      <c r="Y5" s="98">
        <v>19803</v>
      </c>
      <c r="Z5" s="98" t="s">
        <v>156</v>
      </c>
      <c r="AA5" s="98" t="s">
        <v>158</v>
      </c>
      <c r="AB5" s="98" t="s">
        <v>129</v>
      </c>
      <c r="AC5" s="98"/>
      <c r="AD5" s="97" t="s">
        <v>201</v>
      </c>
      <c r="AE5" s="105" t="s">
        <v>123</v>
      </c>
      <c r="AF5" s="134">
        <v>0.25</v>
      </c>
      <c r="AG5" s="99">
        <v>0.5</v>
      </c>
      <c r="AH5" s="100" t="s">
        <v>5</v>
      </c>
      <c r="AI5" s="73"/>
      <c r="AJ5" s="73"/>
      <c r="AK5" s="38" t="s">
        <v>125</v>
      </c>
      <c r="AL5" s="101" t="s">
        <v>127</v>
      </c>
      <c r="AM5" s="38"/>
    </row>
    <row r="6" spans="1:39">
      <c r="A6" s="17" t="s">
        <v>70</v>
      </c>
      <c r="B6" s="23" t="s">
        <v>68</v>
      </c>
      <c r="C6" s="23" t="s">
        <v>69</v>
      </c>
      <c r="D6" s="18" t="s">
        <v>168</v>
      </c>
      <c r="E6" s="18" t="s">
        <v>56</v>
      </c>
      <c r="F6" s="18">
        <v>10</v>
      </c>
      <c r="G6" s="18" t="s">
        <v>23</v>
      </c>
      <c r="H6" s="18" t="s">
        <v>27</v>
      </c>
      <c r="I6" s="18" t="s">
        <v>118</v>
      </c>
      <c r="J6" s="18" t="s">
        <v>121</v>
      </c>
      <c r="K6" s="19">
        <v>226068</v>
      </c>
      <c r="L6" s="20">
        <v>0</v>
      </c>
      <c r="M6" s="19">
        <v>0</v>
      </c>
      <c r="N6" s="19">
        <v>48605</v>
      </c>
      <c r="O6" s="19">
        <v>310193</v>
      </c>
      <c r="P6" s="19">
        <v>79124</v>
      </c>
      <c r="Q6" s="19">
        <v>31650</v>
      </c>
      <c r="R6" s="19">
        <v>13887</v>
      </c>
      <c r="S6" s="19">
        <v>53926</v>
      </c>
      <c r="T6" s="19">
        <v>22245</v>
      </c>
      <c r="U6" s="19">
        <v>21905</v>
      </c>
      <c r="V6" s="19">
        <v>0</v>
      </c>
      <c r="W6" s="19"/>
      <c r="X6" s="19">
        <v>0</v>
      </c>
      <c r="Y6" s="19">
        <v>0</v>
      </c>
      <c r="Z6" s="19"/>
      <c r="AA6" s="19">
        <v>0</v>
      </c>
      <c r="AB6" s="19"/>
      <c r="AC6" s="19"/>
      <c r="AD6" s="19"/>
      <c r="AE6" s="19">
        <v>0</v>
      </c>
      <c r="AF6" s="21">
        <v>0</v>
      </c>
      <c r="AG6" s="21">
        <v>0</v>
      </c>
      <c r="AH6" s="19">
        <v>0</v>
      </c>
      <c r="AI6" s="19">
        <f t="shared" ref="AI6:AI9" si="0">K6+M6+N6+O6+P6+Q6+R6+S6+T6+U6+V6+X6+Y6+AA6+AB6+AH6+AE6+AC6+Z6</f>
        <v>807603</v>
      </c>
      <c r="AJ6" s="19"/>
      <c r="AK6" s="40">
        <v>40560</v>
      </c>
      <c r="AL6" s="55" t="s">
        <v>136</v>
      </c>
      <c r="AM6" s="137">
        <v>40575</v>
      </c>
    </row>
    <row r="7" spans="1:39">
      <c r="A7" s="17" t="s">
        <v>70</v>
      </c>
      <c r="B7" s="23" t="s">
        <v>68</v>
      </c>
      <c r="C7" s="23" t="s">
        <v>69</v>
      </c>
      <c r="D7" s="18" t="s">
        <v>168</v>
      </c>
      <c r="E7" s="18" t="s">
        <v>56</v>
      </c>
      <c r="F7" s="18">
        <v>10</v>
      </c>
      <c r="G7" s="18" t="s">
        <v>23</v>
      </c>
      <c r="H7" s="18" t="s">
        <v>27</v>
      </c>
      <c r="I7" s="18" t="s">
        <v>118</v>
      </c>
      <c r="J7" s="18" t="s">
        <v>121</v>
      </c>
      <c r="K7" s="19">
        <v>233863</v>
      </c>
      <c r="L7" s="20"/>
      <c r="M7" s="19"/>
      <c r="N7" s="19">
        <v>50281</v>
      </c>
      <c r="O7" s="19">
        <v>320889</v>
      </c>
      <c r="P7" s="19">
        <v>81852</v>
      </c>
      <c r="Q7" s="19">
        <v>32741</v>
      </c>
      <c r="R7" s="19">
        <v>14366</v>
      </c>
      <c r="S7" s="19">
        <v>55785</v>
      </c>
      <c r="T7" s="19">
        <v>23012</v>
      </c>
      <c r="U7" s="19">
        <v>22660</v>
      </c>
      <c r="V7" s="19">
        <v>0</v>
      </c>
      <c r="W7" s="19">
        <v>0</v>
      </c>
      <c r="X7" s="19">
        <v>0</v>
      </c>
      <c r="Y7" s="19">
        <v>0</v>
      </c>
      <c r="Z7" s="19">
        <v>0</v>
      </c>
      <c r="AA7" s="19">
        <v>0</v>
      </c>
      <c r="AB7" s="19">
        <v>329168</v>
      </c>
      <c r="AC7" s="19">
        <v>0</v>
      </c>
      <c r="AD7" s="19">
        <v>0</v>
      </c>
      <c r="AE7" s="19">
        <v>0</v>
      </c>
      <c r="AF7" s="21">
        <v>0</v>
      </c>
      <c r="AG7" s="21">
        <v>0</v>
      </c>
      <c r="AH7" s="19">
        <v>0</v>
      </c>
      <c r="AI7" s="19">
        <f t="shared" si="0"/>
        <v>1164617</v>
      </c>
      <c r="AJ7" s="19">
        <v>115408</v>
      </c>
      <c r="AK7" s="40"/>
      <c r="AL7" s="55" t="s">
        <v>136</v>
      </c>
      <c r="AM7" s="138">
        <v>40603</v>
      </c>
    </row>
    <row r="8" spans="1:39">
      <c r="A8" s="17" t="s">
        <v>70</v>
      </c>
      <c r="B8" s="23" t="s">
        <v>68</v>
      </c>
      <c r="C8" s="23" t="s">
        <v>69</v>
      </c>
      <c r="D8" s="18" t="s">
        <v>191</v>
      </c>
      <c r="E8" s="18" t="s">
        <v>56</v>
      </c>
      <c r="F8" s="18">
        <v>11</v>
      </c>
      <c r="G8" s="18" t="s">
        <v>23</v>
      </c>
      <c r="H8" s="18" t="s">
        <v>27</v>
      </c>
      <c r="I8" s="18" t="s">
        <v>118</v>
      </c>
      <c r="J8" s="18" t="s">
        <v>121</v>
      </c>
      <c r="K8" s="19">
        <v>233863</v>
      </c>
      <c r="L8" s="20">
        <v>0</v>
      </c>
      <c r="M8" s="19">
        <v>0</v>
      </c>
      <c r="N8" s="19">
        <v>50281</v>
      </c>
      <c r="O8" s="19">
        <v>320889</v>
      </c>
      <c r="P8" s="19">
        <v>81852</v>
      </c>
      <c r="Q8" s="19">
        <v>32741</v>
      </c>
      <c r="R8" s="19">
        <v>14366</v>
      </c>
      <c r="S8" s="19">
        <v>55785</v>
      </c>
      <c r="T8" s="19">
        <v>23012</v>
      </c>
      <c r="U8" s="19">
        <v>22660</v>
      </c>
      <c r="V8" s="19">
        <v>0</v>
      </c>
      <c r="W8" s="19">
        <v>0</v>
      </c>
      <c r="X8" s="19">
        <v>0</v>
      </c>
      <c r="Y8" s="19">
        <v>0</v>
      </c>
      <c r="Z8" s="19">
        <v>0</v>
      </c>
      <c r="AA8" s="19">
        <v>0</v>
      </c>
      <c r="AB8" s="19">
        <v>0</v>
      </c>
      <c r="AC8" s="19">
        <v>0</v>
      </c>
      <c r="AD8" s="19">
        <v>0</v>
      </c>
      <c r="AE8" s="19">
        <v>0</v>
      </c>
      <c r="AF8" s="21">
        <v>104</v>
      </c>
      <c r="AG8" s="21">
        <v>15</v>
      </c>
      <c r="AH8" s="19">
        <v>445261</v>
      </c>
      <c r="AI8" s="19">
        <f t="shared" si="0"/>
        <v>1280710</v>
      </c>
      <c r="AJ8" s="19"/>
      <c r="AK8" s="40"/>
      <c r="AL8" s="55" t="s">
        <v>136</v>
      </c>
      <c r="AM8" s="138">
        <v>40634</v>
      </c>
    </row>
    <row r="9" spans="1:39">
      <c r="A9" s="17" t="s">
        <v>70</v>
      </c>
      <c r="B9" s="23" t="s">
        <v>68</v>
      </c>
      <c r="C9" s="23" t="s">
        <v>69</v>
      </c>
      <c r="D9" s="18" t="s">
        <v>192</v>
      </c>
      <c r="E9" s="18" t="s">
        <v>56</v>
      </c>
      <c r="F9" s="18">
        <v>12</v>
      </c>
      <c r="G9" s="18" t="s">
        <v>23</v>
      </c>
      <c r="H9" s="18" t="s">
        <v>27</v>
      </c>
      <c r="I9" s="18" t="s">
        <v>118</v>
      </c>
      <c r="J9" s="18" t="s">
        <v>121</v>
      </c>
      <c r="K9" s="19">
        <v>233863</v>
      </c>
      <c r="L9" s="20">
        <v>0</v>
      </c>
      <c r="M9" s="19">
        <v>0</v>
      </c>
      <c r="N9" s="19">
        <v>50281</v>
      </c>
      <c r="O9" s="19">
        <v>320889</v>
      </c>
      <c r="P9" s="19">
        <v>81852</v>
      </c>
      <c r="Q9" s="19">
        <v>32741</v>
      </c>
      <c r="R9" s="19">
        <v>14366</v>
      </c>
      <c r="S9" s="19">
        <v>55785</v>
      </c>
      <c r="T9" s="19">
        <v>23012</v>
      </c>
      <c r="U9" s="19">
        <v>22660</v>
      </c>
      <c r="V9" s="19">
        <v>0</v>
      </c>
      <c r="W9" s="19">
        <v>0</v>
      </c>
      <c r="X9" s="19">
        <v>0</v>
      </c>
      <c r="Y9" s="19">
        <v>0</v>
      </c>
      <c r="Z9" s="19">
        <v>0</v>
      </c>
      <c r="AA9" s="19">
        <v>0</v>
      </c>
      <c r="AB9" s="19">
        <v>0</v>
      </c>
      <c r="AC9" s="19">
        <v>0</v>
      </c>
      <c r="AD9" s="19">
        <v>0</v>
      </c>
      <c r="AE9" s="19">
        <v>0</v>
      </c>
      <c r="AF9" s="21">
        <v>32</v>
      </c>
      <c r="AG9" s="21">
        <v>8</v>
      </c>
      <c r="AH9" s="19">
        <v>151827</v>
      </c>
      <c r="AI9" s="19">
        <f t="shared" si="0"/>
        <v>987276</v>
      </c>
      <c r="AJ9" s="19"/>
      <c r="AK9" s="40"/>
      <c r="AL9" s="55" t="s">
        <v>136</v>
      </c>
      <c r="AM9" s="138">
        <v>40664</v>
      </c>
    </row>
    <row r="10" spans="1:39">
      <c r="A10" s="17" t="s">
        <v>70</v>
      </c>
      <c r="B10" s="23" t="s">
        <v>68</v>
      </c>
      <c r="C10" s="23" t="s">
        <v>69</v>
      </c>
      <c r="D10" s="18" t="s">
        <v>193</v>
      </c>
      <c r="E10" s="18" t="s">
        <v>56</v>
      </c>
      <c r="F10" s="18">
        <v>13</v>
      </c>
      <c r="G10" s="18" t="s">
        <v>23</v>
      </c>
      <c r="H10" s="18" t="s">
        <v>27</v>
      </c>
      <c r="I10" s="18" t="s">
        <v>118</v>
      </c>
      <c r="J10" s="18" t="s">
        <v>121</v>
      </c>
      <c r="K10" s="19">
        <v>233863</v>
      </c>
      <c r="L10" s="20">
        <v>0</v>
      </c>
      <c r="M10" s="19">
        <v>0</v>
      </c>
      <c r="N10" s="19">
        <v>50281</v>
      </c>
      <c r="O10" s="19">
        <v>320889</v>
      </c>
      <c r="P10" s="19">
        <v>81852</v>
      </c>
      <c r="Q10" s="19">
        <v>32741</v>
      </c>
      <c r="R10" s="19">
        <v>14366</v>
      </c>
      <c r="S10" s="19">
        <v>55785</v>
      </c>
      <c r="T10" s="19">
        <v>23012</v>
      </c>
      <c r="U10" s="19">
        <v>22660</v>
      </c>
      <c r="V10" s="19">
        <v>0</v>
      </c>
      <c r="W10" s="19">
        <v>0</v>
      </c>
      <c r="X10" s="19">
        <v>0</v>
      </c>
      <c r="Y10" s="19">
        <v>0</v>
      </c>
      <c r="Z10" s="19">
        <v>0</v>
      </c>
      <c r="AA10" s="19">
        <v>0</v>
      </c>
      <c r="AB10" s="19">
        <v>329168</v>
      </c>
      <c r="AC10" s="19">
        <v>0</v>
      </c>
      <c r="AD10" s="19">
        <v>0</v>
      </c>
      <c r="AE10" s="19">
        <v>0</v>
      </c>
      <c r="AF10" s="21">
        <v>30</v>
      </c>
      <c r="AG10" s="21">
        <v>10</v>
      </c>
      <c r="AH10" s="19">
        <v>153287</v>
      </c>
      <c r="AI10" s="19">
        <f t="shared" ref="AI10:AI15" si="1">K10+M10+N10+O10+P10+Q10+R10+S10+T10+U10+V10+X10+Y10+AA10+AB10+AH10+AE10+AC10+Z10</f>
        <v>1317904</v>
      </c>
      <c r="AJ10" s="19"/>
      <c r="AK10" s="40"/>
      <c r="AL10" s="55" t="s">
        <v>136</v>
      </c>
      <c r="AM10" s="138">
        <v>40695</v>
      </c>
    </row>
    <row r="11" spans="1:39">
      <c r="A11" s="17" t="s">
        <v>70</v>
      </c>
      <c r="B11" s="23" t="s">
        <v>68</v>
      </c>
      <c r="C11" s="23" t="s">
        <v>69</v>
      </c>
      <c r="D11" s="18" t="s">
        <v>194</v>
      </c>
      <c r="E11" s="18" t="s">
        <v>56</v>
      </c>
      <c r="F11" s="18">
        <v>14</v>
      </c>
      <c r="G11" s="18" t="s">
        <v>23</v>
      </c>
      <c r="H11" s="18" t="s">
        <v>27</v>
      </c>
      <c r="I11" s="18" t="s">
        <v>118</v>
      </c>
      <c r="J11" s="18" t="s">
        <v>121</v>
      </c>
      <c r="K11" s="19">
        <v>233863</v>
      </c>
      <c r="L11" s="20">
        <v>0</v>
      </c>
      <c r="M11" s="19">
        <v>0</v>
      </c>
      <c r="N11" s="19">
        <v>50281</v>
      </c>
      <c r="O11" s="19">
        <v>320889</v>
      </c>
      <c r="P11" s="19">
        <v>81852</v>
      </c>
      <c r="Q11" s="19">
        <v>32741</v>
      </c>
      <c r="R11" s="19">
        <v>14366</v>
      </c>
      <c r="S11" s="19">
        <v>55785</v>
      </c>
      <c r="T11" s="19">
        <v>23012</v>
      </c>
      <c r="U11" s="19">
        <v>22660</v>
      </c>
      <c r="V11" s="19">
        <v>0</v>
      </c>
      <c r="W11" s="19">
        <v>0</v>
      </c>
      <c r="X11" s="19">
        <v>0</v>
      </c>
      <c r="Y11" s="19">
        <v>0</v>
      </c>
      <c r="Z11" s="19">
        <v>0</v>
      </c>
      <c r="AA11" s="19">
        <v>0</v>
      </c>
      <c r="AB11" s="19">
        <v>0</v>
      </c>
      <c r="AC11" s="19">
        <v>0</v>
      </c>
      <c r="AD11" s="19">
        <v>0</v>
      </c>
      <c r="AE11" s="19">
        <v>0</v>
      </c>
      <c r="AF11" s="21">
        <v>35</v>
      </c>
      <c r="AG11" s="21">
        <v>5</v>
      </c>
      <c r="AH11" s="19">
        <v>149637</v>
      </c>
      <c r="AI11" s="19">
        <f t="shared" si="1"/>
        <v>985086</v>
      </c>
      <c r="AJ11" s="19"/>
      <c r="AK11" s="40"/>
      <c r="AL11" s="55" t="s">
        <v>136</v>
      </c>
      <c r="AM11" s="54" t="s">
        <v>195</v>
      </c>
    </row>
    <row r="12" spans="1:39">
      <c r="A12" s="17" t="s">
        <v>70</v>
      </c>
      <c r="B12" s="23" t="s">
        <v>68</v>
      </c>
      <c r="C12" s="23" t="s">
        <v>69</v>
      </c>
      <c r="D12" s="18" t="s">
        <v>196</v>
      </c>
      <c r="E12" s="18" t="s">
        <v>56</v>
      </c>
      <c r="F12" s="18">
        <v>15</v>
      </c>
      <c r="G12" s="18" t="s">
        <v>23</v>
      </c>
      <c r="H12" s="18" t="s">
        <v>27</v>
      </c>
      <c r="I12" s="18" t="s">
        <v>118</v>
      </c>
      <c r="J12" s="18" t="s">
        <v>121</v>
      </c>
      <c r="K12" s="19">
        <v>233863</v>
      </c>
      <c r="L12" s="20">
        <v>1</v>
      </c>
      <c r="M12" s="19">
        <v>0</v>
      </c>
      <c r="N12" s="19">
        <v>50281</v>
      </c>
      <c r="O12" s="19">
        <v>320889</v>
      </c>
      <c r="P12" s="19">
        <v>81852</v>
      </c>
      <c r="Q12" s="19">
        <v>32741</v>
      </c>
      <c r="R12" s="19">
        <v>14366</v>
      </c>
      <c r="S12" s="19">
        <v>55785</v>
      </c>
      <c r="T12" s="19">
        <v>23012</v>
      </c>
      <c r="U12" s="19">
        <v>22660</v>
      </c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21">
        <v>28</v>
      </c>
      <c r="AG12" s="21">
        <v>0</v>
      </c>
      <c r="AH12" s="19">
        <v>102191</v>
      </c>
      <c r="AI12" s="19">
        <f t="shared" si="1"/>
        <v>937640</v>
      </c>
      <c r="AJ12" s="19"/>
      <c r="AK12" s="40"/>
      <c r="AL12" s="55" t="s">
        <v>136</v>
      </c>
      <c r="AM12" s="138">
        <v>40756</v>
      </c>
    </row>
    <row r="13" spans="1:39">
      <c r="A13" s="17" t="s">
        <v>70</v>
      </c>
      <c r="B13" s="23" t="s">
        <v>68</v>
      </c>
      <c r="C13" s="23" t="s">
        <v>69</v>
      </c>
      <c r="D13" s="18" t="s">
        <v>197</v>
      </c>
      <c r="E13" s="18" t="s">
        <v>56</v>
      </c>
      <c r="F13" s="18">
        <v>16</v>
      </c>
      <c r="G13" s="18" t="s">
        <v>23</v>
      </c>
      <c r="H13" s="18" t="s">
        <v>27</v>
      </c>
      <c r="I13" s="18" t="s">
        <v>118</v>
      </c>
      <c r="J13" s="18" t="s">
        <v>121</v>
      </c>
      <c r="K13" s="19">
        <v>233863</v>
      </c>
      <c r="L13" s="20">
        <v>2</v>
      </c>
      <c r="M13" s="19">
        <v>0</v>
      </c>
      <c r="N13" s="19">
        <v>50281</v>
      </c>
      <c r="O13" s="19">
        <v>320889</v>
      </c>
      <c r="P13" s="19">
        <v>81852</v>
      </c>
      <c r="Q13" s="19">
        <v>32741</v>
      </c>
      <c r="R13" s="19">
        <v>14366</v>
      </c>
      <c r="S13" s="19">
        <v>55785</v>
      </c>
      <c r="T13" s="19">
        <v>23012</v>
      </c>
      <c r="U13" s="19">
        <v>22660</v>
      </c>
      <c r="V13" s="19"/>
      <c r="W13" s="19"/>
      <c r="X13" s="19"/>
      <c r="Y13" s="19"/>
      <c r="Z13" s="19"/>
      <c r="AA13" s="19"/>
      <c r="AB13" s="19">
        <v>329168</v>
      </c>
      <c r="AC13" s="19">
        <v>35875</v>
      </c>
      <c r="AD13" s="19"/>
      <c r="AE13" s="19"/>
      <c r="AF13" s="21">
        <v>34</v>
      </c>
      <c r="AG13" s="21">
        <v>2</v>
      </c>
      <c r="AH13" s="19">
        <v>132848</v>
      </c>
      <c r="AI13" s="19">
        <f t="shared" si="1"/>
        <v>1333340</v>
      </c>
      <c r="AJ13" s="19"/>
      <c r="AK13" s="40"/>
      <c r="AL13" s="55" t="s">
        <v>136</v>
      </c>
      <c r="AM13" s="138">
        <v>40787</v>
      </c>
    </row>
    <row r="14" spans="1:39">
      <c r="A14" s="17" t="s">
        <v>70</v>
      </c>
      <c r="B14" s="23" t="s">
        <v>68</v>
      </c>
      <c r="C14" s="23" t="s">
        <v>69</v>
      </c>
      <c r="D14" s="18" t="s">
        <v>198</v>
      </c>
      <c r="E14" s="18" t="s">
        <v>56</v>
      </c>
      <c r="F14" s="18">
        <v>17</v>
      </c>
      <c r="G14" s="18" t="s">
        <v>23</v>
      </c>
      <c r="H14" s="18" t="s">
        <v>27</v>
      </c>
      <c r="I14" s="18" t="s">
        <v>118</v>
      </c>
      <c r="J14" s="18" t="s">
        <v>121</v>
      </c>
      <c r="K14" s="19">
        <v>233863</v>
      </c>
      <c r="L14" s="20">
        <v>3</v>
      </c>
      <c r="M14" s="19">
        <v>0</v>
      </c>
      <c r="N14" s="19">
        <v>50281</v>
      </c>
      <c r="O14" s="19">
        <v>320889</v>
      </c>
      <c r="P14" s="19">
        <v>81852</v>
      </c>
      <c r="Q14" s="19">
        <v>32741</v>
      </c>
      <c r="R14" s="19">
        <v>14366</v>
      </c>
      <c r="S14" s="19">
        <v>55785</v>
      </c>
      <c r="T14" s="19">
        <v>23012</v>
      </c>
      <c r="U14" s="19">
        <v>22660</v>
      </c>
      <c r="V14" s="19">
        <v>0</v>
      </c>
      <c r="W14" s="19">
        <v>0</v>
      </c>
      <c r="X14" s="19">
        <v>0</v>
      </c>
      <c r="Y14" s="19">
        <v>0</v>
      </c>
      <c r="Z14" s="19">
        <v>0</v>
      </c>
      <c r="AA14" s="19">
        <v>0</v>
      </c>
      <c r="AB14" s="19">
        <v>0</v>
      </c>
      <c r="AC14" s="19">
        <v>0</v>
      </c>
      <c r="AD14" s="19">
        <v>0</v>
      </c>
      <c r="AE14" s="19">
        <v>0</v>
      </c>
      <c r="AF14" s="21">
        <v>39</v>
      </c>
      <c r="AG14" s="21">
        <v>1</v>
      </c>
      <c r="AH14" s="19">
        <v>146718</v>
      </c>
      <c r="AI14" s="19">
        <f t="shared" si="1"/>
        <v>982167</v>
      </c>
      <c r="AJ14" s="19"/>
      <c r="AK14" s="40"/>
      <c r="AL14" s="55" t="s">
        <v>136</v>
      </c>
      <c r="AM14" s="138">
        <v>40817</v>
      </c>
    </row>
    <row r="15" spans="1:39">
      <c r="A15" s="17" t="s">
        <v>70</v>
      </c>
      <c r="B15" s="23" t="s">
        <v>68</v>
      </c>
      <c r="C15" s="23" t="s">
        <v>69</v>
      </c>
      <c r="D15" s="18" t="s">
        <v>199</v>
      </c>
      <c r="E15" s="18" t="s">
        <v>56</v>
      </c>
      <c r="F15" s="18">
        <v>18</v>
      </c>
      <c r="G15" s="18" t="s">
        <v>23</v>
      </c>
      <c r="H15" s="18" t="s">
        <v>27</v>
      </c>
      <c r="I15" s="18" t="s">
        <v>118</v>
      </c>
      <c r="J15" s="18" t="s">
        <v>121</v>
      </c>
      <c r="K15" s="19">
        <v>233863</v>
      </c>
      <c r="L15" s="20">
        <v>4</v>
      </c>
      <c r="M15" s="19">
        <v>0</v>
      </c>
      <c r="N15" s="19">
        <v>50281</v>
      </c>
      <c r="O15" s="19">
        <v>320889</v>
      </c>
      <c r="P15" s="19">
        <v>81852</v>
      </c>
      <c r="Q15" s="19">
        <v>32741</v>
      </c>
      <c r="R15" s="19">
        <v>14366</v>
      </c>
      <c r="S15" s="19">
        <v>55785</v>
      </c>
      <c r="T15" s="19">
        <v>23012</v>
      </c>
      <c r="U15" s="19">
        <v>22660</v>
      </c>
      <c r="V15" s="19">
        <v>0</v>
      </c>
      <c r="W15" s="19">
        <v>0</v>
      </c>
      <c r="X15" s="19">
        <v>0</v>
      </c>
      <c r="Y15" s="19">
        <v>0</v>
      </c>
      <c r="Z15" s="19">
        <v>0</v>
      </c>
      <c r="AA15" s="19">
        <v>0</v>
      </c>
      <c r="AB15" s="19">
        <v>0</v>
      </c>
      <c r="AC15" s="19">
        <v>0</v>
      </c>
      <c r="AD15" s="19">
        <v>0</v>
      </c>
      <c r="AE15" s="19">
        <v>0</v>
      </c>
      <c r="AF15" s="21">
        <v>37</v>
      </c>
      <c r="AG15" s="21">
        <v>5</v>
      </c>
      <c r="AH15" s="19">
        <v>156936</v>
      </c>
      <c r="AI15" s="19">
        <f t="shared" si="1"/>
        <v>992385</v>
      </c>
      <c r="AJ15" s="19"/>
      <c r="AK15" s="40"/>
      <c r="AL15" s="55" t="s">
        <v>136</v>
      </c>
      <c r="AM15" s="138">
        <v>40848</v>
      </c>
    </row>
    <row r="16" spans="1:39">
      <c r="A16" s="17" t="s">
        <v>70</v>
      </c>
      <c r="B16" s="23" t="s">
        <v>68</v>
      </c>
      <c r="C16" s="23" t="s">
        <v>69</v>
      </c>
      <c r="D16" s="18" t="s">
        <v>200</v>
      </c>
      <c r="E16" s="18" t="s">
        <v>56</v>
      </c>
      <c r="F16" s="18">
        <v>19</v>
      </c>
      <c r="G16" s="18" t="s">
        <v>23</v>
      </c>
      <c r="H16" s="18" t="s">
        <v>27</v>
      </c>
      <c r="I16" s="18" t="s">
        <v>118</v>
      </c>
      <c r="J16" s="18" t="s">
        <v>121</v>
      </c>
      <c r="K16" s="19">
        <v>245556</v>
      </c>
      <c r="L16" s="20">
        <v>5</v>
      </c>
      <c r="M16" s="19">
        <v>0</v>
      </c>
      <c r="N16" s="19">
        <v>52795</v>
      </c>
      <c r="O16" s="19">
        <v>336933</v>
      </c>
      <c r="P16" s="19">
        <v>85945</v>
      </c>
      <c r="Q16" s="19">
        <v>34378</v>
      </c>
      <c r="R16" s="19">
        <v>15084</v>
      </c>
      <c r="S16" s="19">
        <v>58574</v>
      </c>
      <c r="T16" s="19">
        <v>24163</v>
      </c>
      <c r="U16" s="19">
        <v>23793</v>
      </c>
      <c r="V16" s="19">
        <v>0</v>
      </c>
      <c r="W16" s="19">
        <v>0</v>
      </c>
      <c r="X16" s="19">
        <v>0</v>
      </c>
      <c r="Y16" s="19">
        <v>0</v>
      </c>
      <c r="Z16" s="19">
        <v>0</v>
      </c>
      <c r="AA16" s="19">
        <v>0</v>
      </c>
      <c r="AB16" s="19">
        <v>345626</v>
      </c>
      <c r="AC16" s="19">
        <v>22285</v>
      </c>
      <c r="AD16" s="19">
        <v>115000</v>
      </c>
      <c r="AE16" s="19"/>
      <c r="AF16" s="21">
        <v>29</v>
      </c>
      <c r="AG16" s="21">
        <v>11</v>
      </c>
      <c r="AH16" s="19">
        <v>161718</v>
      </c>
      <c r="AI16" s="19">
        <f>K16+M16+N16+O16+P16+Q16+R16+S16+T16+U16+V16+X16+Y16+AA16+AB16+AH16+AE16+AC16+Z16+AD16</f>
        <v>1521850</v>
      </c>
      <c r="AJ16" s="19"/>
      <c r="AK16" s="40"/>
      <c r="AL16" s="55" t="s">
        <v>136</v>
      </c>
      <c r="AM16" s="138">
        <v>40878</v>
      </c>
    </row>
    <row r="17" spans="1:39">
      <c r="A17" s="17"/>
      <c r="B17" s="23"/>
      <c r="C17" s="23"/>
      <c r="D17" s="18"/>
      <c r="E17" s="18"/>
      <c r="F17" s="18"/>
      <c r="G17" s="18"/>
      <c r="H17" s="18"/>
      <c r="I17" s="18"/>
      <c r="J17" s="18"/>
      <c r="K17" s="19"/>
      <c r="L17" s="22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21"/>
      <c r="AG17" s="21"/>
      <c r="AH17" s="19"/>
      <c r="AI17" s="19"/>
      <c r="AJ17" s="19"/>
      <c r="AK17" s="40"/>
      <c r="AL17" s="55"/>
      <c r="AM17" s="54"/>
    </row>
    <row r="18" spans="1:39" ht="15.75" thickBot="1">
      <c r="A18" s="24"/>
      <c r="B18" s="25"/>
      <c r="C18" s="25"/>
      <c r="D18" s="28"/>
      <c r="E18" s="28"/>
      <c r="F18" s="28"/>
      <c r="G18" s="28"/>
      <c r="H18" s="28"/>
      <c r="I18" s="28"/>
      <c r="J18" s="28"/>
      <c r="K18" s="26"/>
      <c r="L18" s="77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78"/>
      <c r="AG18" s="78"/>
      <c r="AH18" s="26"/>
      <c r="AI18" s="26"/>
      <c r="AJ18" s="26"/>
      <c r="AK18" s="79"/>
      <c r="AL18" s="101"/>
      <c r="AM18" s="38"/>
    </row>
  </sheetData>
  <mergeCells count="3">
    <mergeCell ref="A3:AL3"/>
    <mergeCell ref="L4:M4"/>
    <mergeCell ref="AF4:AH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22</vt:i4>
      </vt:variant>
    </vt:vector>
  </HeadingPairs>
  <TitlesOfParts>
    <vt:vector size="22" baseType="lpstr">
      <vt:lpstr>Hoja1</vt:lpstr>
      <vt:lpstr>planta julio 2011</vt:lpstr>
      <vt:lpstr>agosto 2001</vt:lpstr>
      <vt:lpstr>septiembre 2011</vt:lpstr>
      <vt:lpstr>octubre 211</vt:lpstr>
      <vt:lpstr>planta nov</vt:lpstr>
      <vt:lpstr>dicembre2011</vt:lpstr>
      <vt:lpstr>ENERO 2012</vt:lpstr>
      <vt:lpstr>CARLOS JIMENEZ</vt:lpstr>
      <vt:lpstr>febrero 2012</vt:lpstr>
      <vt:lpstr>marzo 2012</vt:lpstr>
      <vt:lpstr>abril 2012</vt:lpstr>
      <vt:lpstr>MAYO</vt:lpstr>
      <vt:lpstr>JUNIO  2012</vt:lpstr>
      <vt:lpstr>julio 2012</vt:lpstr>
      <vt:lpstr>PLANTA AGOSTO</vt:lpstr>
      <vt:lpstr>septiembre</vt:lpstr>
      <vt:lpstr>octubre 23012</vt:lpstr>
      <vt:lpstr>noviembre 2012</vt:lpstr>
      <vt:lpstr>diciembre 2012 </vt:lpstr>
      <vt:lpstr>ENERO 2013</vt:lpstr>
      <vt:lpstr>Hoja2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mojeda</dc:creator>
  <cp:lastModifiedBy>demhart</cp:lastModifiedBy>
  <cp:lastPrinted>2013-04-15T16:36:06Z</cp:lastPrinted>
  <dcterms:created xsi:type="dcterms:W3CDTF">2011-05-16T21:54:10Z</dcterms:created>
  <dcterms:modified xsi:type="dcterms:W3CDTF">2015-01-19T14:58:10Z</dcterms:modified>
</cp:coreProperties>
</file>